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viksas.sharepoint.com/sites/TeamLilleba/Shared Documents/General/"/>
    </mc:Choice>
  </mc:AlternateContent>
  <xr:revisionPtr revIDLastSave="0" documentId="8_{7EAF85D1-CC78-46AE-8E64-D550CEB5D0DD}" xr6:coauthVersionLast="47" xr6:coauthVersionMax="47" xr10:uidLastSave="{00000000-0000-0000-0000-000000000000}"/>
  <bookViews>
    <workbookView xWindow="22932" yWindow="-6576" windowWidth="46296" windowHeight="25536" xr2:uid="{457E1B14-DEEA-497A-AEB0-4A5BEF5D45E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J86" i="1"/>
  <c r="J103" i="1"/>
  <c r="L103" i="1" s="1"/>
  <c r="J101" i="1"/>
  <c r="L101" i="1"/>
  <c r="J96" i="1"/>
  <c r="L96" i="1" s="1"/>
  <c r="J88" i="1"/>
  <c r="J33" i="1"/>
  <c r="L33" i="1" s="1"/>
  <c r="J79" i="1"/>
  <c r="L79" i="1" s="1"/>
  <c r="J77" i="1"/>
  <c r="L77" i="1" s="1"/>
  <c r="J75" i="1"/>
  <c r="J70" i="1"/>
  <c r="L70" i="1" s="1"/>
  <c r="J68" i="1"/>
  <c r="L68" i="1" s="1"/>
  <c r="J65" i="1"/>
  <c r="J61" i="1"/>
  <c r="L61" i="1" s="1"/>
  <c r="J59" i="1"/>
  <c r="J57" i="1"/>
  <c r="L57" i="1" s="1"/>
  <c r="J51" i="1"/>
  <c r="L51" i="1" s="1"/>
  <c r="J49" i="1"/>
  <c r="J23" i="1"/>
  <c r="L23" i="1" s="1"/>
  <c r="J46" i="1"/>
  <c r="J44" i="1"/>
  <c r="J42" i="1"/>
  <c r="L42" i="1" s="1"/>
  <c r="J40" i="1"/>
  <c r="L40" i="1" s="1"/>
  <c r="J38" i="1"/>
  <c r="J30" i="1"/>
  <c r="L30" i="1" s="1"/>
  <c r="J28" i="1"/>
  <c r="L28" i="1" s="1"/>
  <c r="J26" i="1"/>
  <c r="L26" i="1" s="1"/>
  <c r="J21" i="1"/>
  <c r="L21" i="1" s="1"/>
  <c r="J17" i="1"/>
  <c r="L17" i="1" s="1"/>
  <c r="D13" i="1"/>
  <c r="E13" i="1"/>
  <c r="F13" i="1"/>
  <c r="G13" i="1"/>
  <c r="H13" i="1"/>
  <c r="I13" i="1"/>
  <c r="J13" i="1"/>
  <c r="K13" i="1"/>
  <c r="C13" i="1"/>
  <c r="L13" i="1" l="1"/>
  <c r="N13" i="1" s="1"/>
  <c r="L65" i="1"/>
  <c r="L59" i="1"/>
  <c r="L49" i="1"/>
  <c r="L46" i="1"/>
  <c r="L44" i="1"/>
  <c r="L38" i="1"/>
  <c r="L75" i="1"/>
  <c r="L88" i="1"/>
  <c r="L86" i="1"/>
</calcChain>
</file>

<file path=xl/sharedStrings.xml><?xml version="1.0" encoding="utf-8"?>
<sst xmlns="http://schemas.openxmlformats.org/spreadsheetml/2006/main" count="270" uniqueCount="142">
  <si>
    <t>Haugtussa - SS2022</t>
  </si>
  <si>
    <t>Lilleba &amp; Herremann</t>
  </si>
  <si>
    <t>VÅR</t>
  </si>
  <si>
    <t>TUVA pysj i mønster "Haust" - blå</t>
  </si>
  <si>
    <t>TUVA pysj i mønster "Mose" - rosa</t>
  </si>
  <si>
    <t>TUVA pysj i mønster "Blåbær-lid"</t>
  </si>
  <si>
    <t>TUVA pysj i mønster "Veslemøy" - rosa</t>
  </si>
  <si>
    <t>TUVA pysj i mønster "Sporven"</t>
  </si>
  <si>
    <t>SOMMER</t>
  </si>
  <si>
    <t>TUVA pysj i mønster "Haugkallen" - blå</t>
  </si>
  <si>
    <t>TUVA pysj i mønster "Fnugg" - beige</t>
  </si>
  <si>
    <t>TUVA</t>
  </si>
  <si>
    <t>Pris (499,-)</t>
  </si>
  <si>
    <t>EIR sommerdrakt i mønster "Haugkallen" - blå</t>
  </si>
  <si>
    <t>EIR</t>
  </si>
  <si>
    <t>Pris (399,-)</t>
  </si>
  <si>
    <t>Totalt</t>
  </si>
  <si>
    <t>EIR sommerdrakt i mønster "Haugkallen" - rosa</t>
  </si>
  <si>
    <t>One size</t>
  </si>
  <si>
    <t>ALFRED koseklut i mønster "Blåbær-lid" - blå</t>
  </si>
  <si>
    <t>ALFRED</t>
  </si>
  <si>
    <t>Pris (199,-)</t>
  </si>
  <si>
    <t>ALFRED koseklut i mønster "Veslemøy" - rosa</t>
  </si>
  <si>
    <t>BRUNO smekke i mønster "Sporven"</t>
  </si>
  <si>
    <t>BRUNO</t>
  </si>
  <si>
    <t>BRUNO smekke i mønster "Mose" - rosa</t>
  </si>
  <si>
    <t>LEE gulpeklut 2-pak "Valmuer/Fnugg" - beige</t>
  </si>
  <si>
    <t>LEE gulpeklut 2-pak "Veslemøy/Haugkallen" - rosa</t>
  </si>
  <si>
    <t>LEE</t>
  </si>
  <si>
    <t>LEE gulpeklut 2-pak "Blåbær-lid/Haugkallen" - blå</t>
  </si>
  <si>
    <t>ALEX vaskekluter i rosa mønstre 6-pak</t>
  </si>
  <si>
    <t>ALEX</t>
  </si>
  <si>
    <t>ALEX vaskekluter i blå mønstre 6-pak</t>
  </si>
  <si>
    <t>MATHILDE teppelaken "Veslemøy" - beige</t>
  </si>
  <si>
    <t>MATHILDE</t>
  </si>
  <si>
    <t>Pris (549,-)</t>
  </si>
  <si>
    <t>MATHILDE teppelaken "Fnugg" - beige</t>
  </si>
  <si>
    <t>SOLVEIG sovemaske i mønster "Fnugg" - beige</t>
  </si>
  <si>
    <t>SOLVEIG sovemaske i fargen "Blå" skratt</t>
  </si>
  <si>
    <t>SOLVEIG</t>
  </si>
  <si>
    <t>SOLVEIG sovemaske i mønster "Haust" - blå</t>
  </si>
  <si>
    <t>98/104</t>
  </si>
  <si>
    <t>110/116</t>
  </si>
  <si>
    <t>122/128</t>
  </si>
  <si>
    <t>134/140</t>
  </si>
  <si>
    <t>146/152</t>
  </si>
  <si>
    <t>158/164</t>
  </si>
  <si>
    <t>SISI nattkjole i mønster "Veslemøy" - rosa</t>
  </si>
  <si>
    <t>SISI nattkjole i mønster "Mose" - rosa</t>
  </si>
  <si>
    <t>SISI</t>
  </si>
  <si>
    <t>SISI nattkjole i mønster "Måneskinnsmøyane"</t>
  </si>
  <si>
    <t>SOL</t>
  </si>
  <si>
    <t>Pris (749,-)</t>
  </si>
  <si>
    <t>SOL sett i mønster "Mose" - rosa</t>
  </si>
  <si>
    <t>LALA LOVE sett i mønster "Veslemøy" - rosa</t>
  </si>
  <si>
    <t>LALA LOVE</t>
  </si>
  <si>
    <t>LALA LOVE sett i mønster "Valmuer"</t>
  </si>
  <si>
    <t>JACK sett i mønster "Sporven"</t>
  </si>
  <si>
    <t>JACK</t>
  </si>
  <si>
    <t>JACK sett i mønster "Haugkallen" - blå</t>
  </si>
  <si>
    <t>TIDE</t>
  </si>
  <si>
    <t>TIDE sett i mønster "Haust" - blå</t>
  </si>
  <si>
    <t>XS</t>
  </si>
  <si>
    <t>S</t>
  </si>
  <si>
    <t>M</t>
  </si>
  <si>
    <t>L</t>
  </si>
  <si>
    <t>XL</t>
  </si>
  <si>
    <t>RAGNHILD TRØYE</t>
  </si>
  <si>
    <t>Pris (799,-)</t>
  </si>
  <si>
    <t>RAGNHILD trøye i mønster "Haust" - blå</t>
  </si>
  <si>
    <t>RAGNHILD LONGS</t>
  </si>
  <si>
    <t>RAGNHILD longs i mønster "Haust" - blå</t>
  </si>
  <si>
    <t>BILLIE sett i mønster "Fuglar"</t>
  </si>
  <si>
    <t>BILLIE sett i mønster "Haust" - blå</t>
  </si>
  <si>
    <t>BILLIE sett i mønster "Haugkallen" - blå</t>
  </si>
  <si>
    <t>BILLIE sett i mønster "Fnugg" - beige</t>
  </si>
  <si>
    <t>BILLIE</t>
  </si>
  <si>
    <t>BILLIE sett i fargen "Blå"</t>
  </si>
  <si>
    <t>ELAH</t>
  </si>
  <si>
    <t>ELAH sett i mønster "Valmuer"</t>
  </si>
  <si>
    <t>S/M</t>
  </si>
  <si>
    <t>L/XL</t>
  </si>
  <si>
    <t>LOUISE</t>
  </si>
  <si>
    <t>Pris (1599,-)</t>
  </si>
  <si>
    <t>LOUISE morgenkåpe i mønster "Veslemøy" - rosa</t>
  </si>
  <si>
    <t>ANDREA t-skjorte i mønster "Fnugg" - beige</t>
  </si>
  <si>
    <t>ANDREA t-skjorte i mønster "Mose" - rosa</t>
  </si>
  <si>
    <t>ANDREA</t>
  </si>
  <si>
    <t>Pris (649,-)</t>
  </si>
  <si>
    <t>ANDREA t-skjorte i mønster "Veslemøy" - beige</t>
  </si>
  <si>
    <t>GODIVA t-skjorte i mønster "Haugkallen" - blå</t>
  </si>
  <si>
    <t>GODIVA t-skjorte i mønster "Fuglar"</t>
  </si>
  <si>
    <t>GODIVA</t>
  </si>
  <si>
    <t>GODIVA t-skjorte i mønster "Sporven"</t>
  </si>
  <si>
    <t>FLORA kjole i mønster "Måneskinnsmøyane"</t>
  </si>
  <si>
    <t>FLORA</t>
  </si>
  <si>
    <t>FLORA kjole i mønster "Veslemøy" - rosa</t>
  </si>
  <si>
    <t>EMIL bukse i mønster "Haust" - blå</t>
  </si>
  <si>
    <t>EMIL</t>
  </si>
  <si>
    <t>EMIL bukse i fargen "Blå" ss23</t>
  </si>
  <si>
    <t>ULRIK shorts i mønster "Fnugg" - beige</t>
  </si>
  <si>
    <t>ULRIK</t>
  </si>
  <si>
    <t>ULRIK shorts i fargen "Blå"</t>
  </si>
  <si>
    <t>ANDERS</t>
  </si>
  <si>
    <t>NOOS</t>
  </si>
  <si>
    <t>ANDERS t-skjorte i fargen "Hvit"</t>
  </si>
  <si>
    <t>MATEO dynetrekk i mønster "Haugkallen" - blå 65x80</t>
  </si>
  <si>
    <t>MATEO dynetrekk i mønster "Haugkallen" - rosa 65x80</t>
  </si>
  <si>
    <t>MATEO dynetrekk i mønster "Mose" - rosa 65x80</t>
  </si>
  <si>
    <t>MATEO</t>
  </si>
  <si>
    <t>Pris (449,-)</t>
  </si>
  <si>
    <t>MATEO dynetrekk i mønster "Sporven" 65x80</t>
  </si>
  <si>
    <t>TRYGVE sengetøy i mønster "Veslemøy" rosa/hvit 80x100</t>
  </si>
  <si>
    <t>TRYGVE</t>
  </si>
  <si>
    <t>Pris (699,-)</t>
  </si>
  <si>
    <t>TRYGVE dynetrekk i mønster "Blåbær-lid" 80x100</t>
  </si>
  <si>
    <t>AMANDUS sengetøy i mønster "Haust" blå/hvit 140x200</t>
  </si>
  <si>
    <t>AMANDUS sengetøy i mønster "Veslemøy" beige/hvit 140x200</t>
  </si>
  <si>
    <t>AMANDUS sengetøy i mønster "Måneskinnsmøyane" 140x200</t>
  </si>
  <si>
    <t>AMANDUS sengetøy i mønster "Veslemøy" rosa/hvit 140x200</t>
  </si>
  <si>
    <t>AMANDUS sengetøy i mønster "Fuglar" 140x200</t>
  </si>
  <si>
    <t>AMANDUS sengetøy i mønster "Valmuer" 140x200</t>
  </si>
  <si>
    <t>AMANDUS sengetøy i mønster "Fnugg" beige/hvit 140x200</t>
  </si>
  <si>
    <t>AMANDUS</t>
  </si>
  <si>
    <t>Pris (1549,-)</t>
  </si>
  <si>
    <t>AMANDUS sengetøy i mønster "Haugkallen" blå/hvit 140x200</t>
  </si>
  <si>
    <t>AMALIE sengetøy i mønster "Haust" blå/hvit 140x220</t>
  </si>
  <si>
    <t>AMALIE sengetøy i mønster "Veslemøy" beige/hvit 140x220</t>
  </si>
  <si>
    <t>AMALIE sengetøy i mønster "Valmuer" 140x220</t>
  </si>
  <si>
    <t>AMALIE sengetøy i mønster "Fnugg" beige 140x220</t>
  </si>
  <si>
    <t>AMALIE</t>
  </si>
  <si>
    <t>AMALIE sengetøy i mønster "Haugkallen" blå/hvit 140x220</t>
  </si>
  <si>
    <t>AGNETE sengetøy dobbelt i mønster "Fnugg" beige/hvit 200x220</t>
  </si>
  <si>
    <t>AGNETE</t>
  </si>
  <si>
    <t>Pris (2399,-)</t>
  </si>
  <si>
    <t>AGNETE sengetøy dobbelt i mønster "Veslemøy" beige/hvit 200x220</t>
  </si>
  <si>
    <t>TOTALT</t>
  </si>
  <si>
    <t>eskl.mva</t>
  </si>
  <si>
    <t>Pris (149,-)</t>
  </si>
  <si>
    <t>Pris (299,-)</t>
  </si>
  <si>
    <t>TUVA pysj i mønster "Valmuer" - beige</t>
  </si>
  <si>
    <t>BILLIE sett i mønster "Veslemøy" -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</si>
</sst>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/>
    <xf numFmtId="0" fontId="2" fillId="0" borderId="1" xfId="0" applyFont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4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2" fillId="3" borderId="1" xfId="0" applyFont="1" applyFill="1" applyBorder="1"/>
    <xf numFmtId="0" fontId="1" fillId="3" borderId="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4" xfId="0" applyFont="1" applyFill="1" applyBorder="1"/>
    <xf numFmtId="0" fontId="1" fillId="4" borderId="4" xfId="0" applyFont="1" applyFill="1" applyBorder="1"/>
    <xf numFmtId="0" fontId="2" fillId="4" borderId="0" xfId="0" applyFont="1" applyFill="1"/>
    <xf numFmtId="0" fontId="1" fillId="0" borderId="6" xfId="0" applyFont="1" applyBorder="1"/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C906-E217-4851-A782-AA44FD601FA3}">
  <dimension ref="A1:N126"/>
  <sheetViews>
    <sheetView tabSelected="1" topLeftCell="A48" zoomScale="115" zoomScaleNormal="115" workbookViewId="0">
      <selection activeCell="I81" sqref="I81"/>
    </sheetView>
  </sheetViews>
  <sheetFormatPr baseColWidth="10" defaultColWidth="11.44140625" defaultRowHeight="17.399999999999999" x14ac:dyDescent="0.3"/>
  <cols>
    <col min="1" max="1" width="14.44140625" style="1" customWidth="1"/>
    <col min="2" max="2" width="84.88671875" style="1" customWidth="1"/>
    <col min="3" max="3" width="11" style="3" customWidth="1"/>
    <col min="4" max="7" width="11.88671875" style="3" customWidth="1"/>
    <col min="8" max="8" width="13.44140625" style="3" customWidth="1"/>
    <col min="9" max="9" width="11.88671875" style="3" customWidth="1"/>
    <col min="10" max="10" width="25.109375" style="3" customWidth="1"/>
    <col min="11" max="11" width="22.88671875" style="3" customWidth="1"/>
    <col min="12" max="12" width="21" style="1" customWidth="1"/>
    <col min="13" max="13" width="13.88671875" style="1" customWidth="1"/>
    <col min="14" max="14" width="15.33203125" style="1" customWidth="1"/>
    <col min="15" max="16384" width="11.44140625" style="1"/>
  </cols>
  <sheetData>
    <row r="1" spans="1:14" x14ac:dyDescent="0.3">
      <c r="B1" s="2" t="s">
        <v>0</v>
      </c>
    </row>
    <row r="2" spans="1:14" x14ac:dyDescent="0.3">
      <c r="B2" s="1" t="s">
        <v>1</v>
      </c>
    </row>
    <row r="3" spans="1:14" ht="18" thickBot="1" x14ac:dyDescent="0.35">
      <c r="C3" s="4">
        <v>56</v>
      </c>
      <c r="D3" s="4">
        <v>62</v>
      </c>
      <c r="E3" s="4">
        <v>68</v>
      </c>
      <c r="F3" s="4">
        <v>74</v>
      </c>
      <c r="G3" s="4">
        <v>80</v>
      </c>
      <c r="H3" s="4">
        <v>86</v>
      </c>
      <c r="I3" s="4">
        <v>92</v>
      </c>
      <c r="J3" s="4">
        <v>98</v>
      </c>
      <c r="K3" s="4">
        <v>104</v>
      </c>
    </row>
    <row r="4" spans="1:14" s="14" customFormat="1" x14ac:dyDescent="0.3">
      <c r="A4" s="14" t="s">
        <v>2</v>
      </c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</row>
    <row r="5" spans="1:14" s="14" customFormat="1" x14ac:dyDescent="0.3">
      <c r="A5" s="14" t="s">
        <v>2</v>
      </c>
      <c r="B5" s="14" t="s">
        <v>4</v>
      </c>
      <c r="C5" s="16"/>
      <c r="D5" s="16"/>
      <c r="E5" s="16"/>
      <c r="F5" s="16"/>
      <c r="G5" s="16"/>
      <c r="H5" s="16"/>
      <c r="I5" s="16"/>
      <c r="J5" s="16"/>
      <c r="K5" s="16"/>
    </row>
    <row r="6" spans="1:14" s="14" customFormat="1" x14ac:dyDescent="0.3">
      <c r="A6" s="14" t="s">
        <v>2</v>
      </c>
      <c r="B6" s="14" t="s">
        <v>5</v>
      </c>
      <c r="C6" s="16"/>
      <c r="D6" s="16"/>
      <c r="E6" s="16"/>
      <c r="F6" s="16"/>
      <c r="G6" s="16"/>
      <c r="H6" s="16"/>
      <c r="I6" s="16"/>
      <c r="J6" s="16"/>
      <c r="K6" s="16"/>
    </row>
    <row r="7" spans="1:14" s="14" customFormat="1" x14ac:dyDescent="0.3">
      <c r="A7" s="14" t="s">
        <v>2</v>
      </c>
      <c r="B7" s="14" t="s">
        <v>6</v>
      </c>
      <c r="C7" s="16"/>
      <c r="D7" s="16"/>
      <c r="E7" s="16"/>
      <c r="F7" s="16"/>
      <c r="G7" s="16"/>
      <c r="H7" s="16"/>
      <c r="I7" s="16"/>
      <c r="J7" s="16"/>
      <c r="K7" s="16"/>
    </row>
    <row r="8" spans="1:14" s="14" customFormat="1" x14ac:dyDescent="0.3">
      <c r="A8" s="14" t="s">
        <v>2</v>
      </c>
      <c r="B8" s="14" t="s">
        <v>7</v>
      </c>
      <c r="C8" s="16"/>
      <c r="D8" s="16"/>
      <c r="E8" s="16"/>
      <c r="F8" s="16"/>
      <c r="G8" s="16"/>
      <c r="H8" s="16"/>
      <c r="I8" s="16"/>
      <c r="J8" s="16"/>
      <c r="K8" s="16"/>
    </row>
    <row r="9" spans="1:14" s="29" customFormat="1" x14ac:dyDescent="0.3">
      <c r="A9" s="29" t="s">
        <v>8</v>
      </c>
      <c r="B9" s="29" t="s">
        <v>9</v>
      </c>
      <c r="C9" s="30"/>
      <c r="D9" s="30"/>
      <c r="E9" s="30"/>
      <c r="F9" s="30"/>
      <c r="G9" s="30"/>
      <c r="H9" s="30"/>
      <c r="I9" s="30"/>
      <c r="J9" s="30"/>
      <c r="K9" s="30"/>
    </row>
    <row r="10" spans="1:14" s="29" customFormat="1" x14ac:dyDescent="0.3">
      <c r="A10" s="29" t="s">
        <v>8</v>
      </c>
      <c r="B10" s="29" t="s">
        <v>9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4" s="29" customFormat="1" x14ac:dyDescent="0.3">
      <c r="A11" s="29" t="s">
        <v>8</v>
      </c>
      <c r="B11" s="29" t="s">
        <v>10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4" s="31" customFormat="1" ht="18" thickBot="1" x14ac:dyDescent="0.35">
      <c r="A12" s="31" t="s">
        <v>8</v>
      </c>
      <c r="B12" s="31" t="s">
        <v>140</v>
      </c>
      <c r="C12" s="32"/>
      <c r="D12" s="32"/>
      <c r="E12" s="32"/>
      <c r="F12" s="32"/>
      <c r="G12" s="32"/>
      <c r="H12" s="32"/>
      <c r="I12" s="32"/>
      <c r="J12" s="32"/>
      <c r="K12" s="32"/>
      <c r="L12" s="33" t="s">
        <v>11</v>
      </c>
      <c r="M12" s="34" t="s">
        <v>35</v>
      </c>
    </row>
    <row r="13" spans="1:14" x14ac:dyDescent="0.3">
      <c r="C13" s="5">
        <f>SUM(C4:C12)</f>
        <v>0</v>
      </c>
      <c r="D13" s="5">
        <f t="shared" ref="D13:K13" si="0">SUM(D4:D12)</f>
        <v>0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 t="shared" si="0"/>
        <v>0</v>
      </c>
      <c r="I13" s="5">
        <f t="shared" si="0"/>
        <v>0</v>
      </c>
      <c r="J13" s="5">
        <f t="shared" si="0"/>
        <v>0</v>
      </c>
      <c r="K13" s="5">
        <f t="shared" si="0"/>
        <v>0</v>
      </c>
      <c r="L13" s="7">
        <f>SUM(C13:K13)</f>
        <v>0</v>
      </c>
      <c r="M13" s="8">
        <v>203</v>
      </c>
      <c r="N13" s="7">
        <f>M13*L13</f>
        <v>0</v>
      </c>
    </row>
    <row r="14" spans="1:14" x14ac:dyDescent="0.3">
      <c r="K14" s="1"/>
    </row>
    <row r="15" spans="1:14" ht="18" thickBot="1" x14ac:dyDescent="0.35">
      <c r="C15" s="1"/>
      <c r="D15" s="4">
        <v>62</v>
      </c>
      <c r="E15" s="4">
        <v>68</v>
      </c>
      <c r="F15" s="4">
        <v>74</v>
      </c>
      <c r="G15" s="4">
        <v>80</v>
      </c>
      <c r="H15" s="4">
        <v>86</v>
      </c>
      <c r="I15" s="4">
        <v>92</v>
      </c>
      <c r="J15" s="1"/>
      <c r="K15" s="1"/>
    </row>
    <row r="16" spans="1:14" s="29" customFormat="1" x14ac:dyDescent="0.3">
      <c r="A16" s="29" t="s">
        <v>8</v>
      </c>
      <c r="B16" s="29" t="s">
        <v>13</v>
      </c>
      <c r="D16" s="35"/>
      <c r="E16" s="35"/>
      <c r="F16" s="35"/>
      <c r="G16" s="35"/>
      <c r="H16" s="35"/>
      <c r="I16" s="35"/>
      <c r="J16" s="36" t="s">
        <v>14</v>
      </c>
      <c r="K16" s="37" t="s">
        <v>110</v>
      </c>
      <c r="L16" s="37" t="s">
        <v>16</v>
      </c>
    </row>
    <row r="17" spans="1:13" s="29" customFormat="1" x14ac:dyDescent="0.3">
      <c r="A17" s="29" t="s">
        <v>8</v>
      </c>
      <c r="B17" s="29" t="s">
        <v>17</v>
      </c>
      <c r="D17" s="30"/>
      <c r="E17" s="30"/>
      <c r="F17" s="30"/>
      <c r="G17" s="30"/>
      <c r="H17" s="30"/>
      <c r="I17" s="30"/>
      <c r="J17" s="37">
        <f>D16+E16+F16+G16+H16+I16+D17+E17+F17+G17+H17+I17</f>
        <v>0</v>
      </c>
      <c r="K17" s="36">
        <v>167</v>
      </c>
      <c r="L17" s="37">
        <f>J17*K17</f>
        <v>0</v>
      </c>
    </row>
    <row r="18" spans="1:13" x14ac:dyDescent="0.3">
      <c r="M18" s="2"/>
    </row>
    <row r="19" spans="1:13" ht="18" thickBot="1" x14ac:dyDescent="0.35">
      <c r="C19" s="4" t="s">
        <v>18</v>
      </c>
    </row>
    <row r="20" spans="1:13" s="14" customFormat="1" x14ac:dyDescent="0.3">
      <c r="A20" s="14" t="s">
        <v>2</v>
      </c>
      <c r="B20" s="14" t="s">
        <v>19</v>
      </c>
      <c r="C20" s="15"/>
      <c r="D20" s="17"/>
      <c r="E20" s="17"/>
      <c r="F20" s="17"/>
      <c r="G20" s="17"/>
      <c r="H20" s="17"/>
      <c r="I20" s="17"/>
      <c r="J20" s="26" t="s">
        <v>20</v>
      </c>
      <c r="K20" s="27" t="s">
        <v>21</v>
      </c>
      <c r="L20" s="27" t="s">
        <v>16</v>
      </c>
    </row>
    <row r="21" spans="1:13" s="20" customFormat="1" ht="18" thickBot="1" x14ac:dyDescent="0.35">
      <c r="A21" s="20" t="s">
        <v>2</v>
      </c>
      <c r="B21" s="20" t="s">
        <v>22</v>
      </c>
      <c r="C21" s="21"/>
      <c r="D21" s="22"/>
      <c r="E21" s="22"/>
      <c r="F21" s="22"/>
      <c r="G21" s="22"/>
      <c r="H21" s="22"/>
      <c r="I21" s="22"/>
      <c r="J21" s="23">
        <f>C20+C21</f>
        <v>0</v>
      </c>
      <c r="K21" s="24">
        <v>74</v>
      </c>
      <c r="L21" s="23">
        <f>J21*K21</f>
        <v>0</v>
      </c>
    </row>
    <row r="22" spans="1:13" s="14" customFormat="1" x14ac:dyDescent="0.3">
      <c r="A22" s="14" t="s">
        <v>2</v>
      </c>
      <c r="B22" s="14" t="s">
        <v>23</v>
      </c>
      <c r="C22" s="15"/>
      <c r="D22" s="17"/>
      <c r="E22" s="17"/>
      <c r="F22" s="17"/>
      <c r="G22" s="17"/>
      <c r="H22" s="17"/>
      <c r="I22" s="17"/>
      <c r="J22" s="18" t="s">
        <v>24</v>
      </c>
      <c r="K22" s="19" t="s">
        <v>138</v>
      </c>
      <c r="L22" s="19" t="s">
        <v>16</v>
      </c>
    </row>
    <row r="23" spans="1:13" s="20" customFormat="1" ht="18" thickBot="1" x14ac:dyDescent="0.35">
      <c r="A23" s="20" t="s">
        <v>2</v>
      </c>
      <c r="B23" s="20" t="s">
        <v>25</v>
      </c>
      <c r="C23" s="21"/>
      <c r="D23" s="22"/>
      <c r="E23" s="22"/>
      <c r="F23" s="22"/>
      <c r="G23" s="22"/>
      <c r="H23" s="22"/>
      <c r="I23" s="22"/>
      <c r="J23" s="23">
        <f>C22+C23</f>
        <v>0</v>
      </c>
      <c r="K23" s="24">
        <v>56</v>
      </c>
      <c r="L23" s="23">
        <f>J23*K23</f>
        <v>0</v>
      </c>
    </row>
    <row r="24" spans="1:13" s="14" customFormat="1" x14ac:dyDescent="0.3">
      <c r="A24" s="14" t="s">
        <v>2</v>
      </c>
      <c r="B24" s="14" t="s">
        <v>26</v>
      </c>
      <c r="C24" s="15"/>
      <c r="D24" s="17"/>
      <c r="E24" s="17"/>
      <c r="F24" s="17"/>
      <c r="G24" s="17"/>
      <c r="H24" s="17"/>
      <c r="I24" s="17"/>
    </row>
    <row r="25" spans="1:13" s="14" customFormat="1" x14ac:dyDescent="0.3">
      <c r="A25" s="14" t="s">
        <v>2</v>
      </c>
      <c r="B25" s="14" t="s">
        <v>27</v>
      </c>
      <c r="C25" s="16"/>
      <c r="D25" s="17"/>
      <c r="E25" s="17"/>
      <c r="F25" s="17"/>
      <c r="G25" s="17"/>
      <c r="H25" s="17"/>
      <c r="I25" s="17"/>
      <c r="J25" s="26" t="s">
        <v>28</v>
      </c>
      <c r="K25" s="27" t="s">
        <v>21</v>
      </c>
      <c r="L25" s="27" t="s">
        <v>16</v>
      </c>
    </row>
    <row r="26" spans="1:13" s="20" customFormat="1" ht="18" thickBot="1" x14ac:dyDescent="0.35">
      <c r="A26" s="20" t="s">
        <v>2</v>
      </c>
      <c r="B26" s="20" t="s">
        <v>29</v>
      </c>
      <c r="C26" s="21"/>
      <c r="D26" s="22"/>
      <c r="E26" s="22"/>
      <c r="F26" s="22"/>
      <c r="G26" s="22"/>
      <c r="H26" s="22"/>
      <c r="I26" s="22"/>
      <c r="J26" s="23">
        <f>C26+C25+C24</f>
        <v>0</v>
      </c>
      <c r="K26" s="24">
        <v>74</v>
      </c>
      <c r="L26" s="23">
        <f>J26*K26</f>
        <v>0</v>
      </c>
    </row>
    <row r="27" spans="1:13" s="14" customFormat="1" x14ac:dyDescent="0.3">
      <c r="A27" s="14" t="s">
        <v>2</v>
      </c>
      <c r="B27" s="14" t="s">
        <v>30</v>
      </c>
      <c r="C27" s="15"/>
      <c r="D27" s="17"/>
      <c r="E27" s="17"/>
      <c r="F27" s="17"/>
      <c r="G27" s="17"/>
      <c r="H27" s="17"/>
      <c r="I27" s="17"/>
      <c r="J27" s="18" t="s">
        <v>31</v>
      </c>
      <c r="K27" s="19" t="s">
        <v>21</v>
      </c>
      <c r="L27" s="19" t="s">
        <v>16</v>
      </c>
    </row>
    <row r="28" spans="1:13" s="20" customFormat="1" ht="18" thickBot="1" x14ac:dyDescent="0.35">
      <c r="A28" s="20" t="s">
        <v>2</v>
      </c>
      <c r="B28" s="20" t="s">
        <v>32</v>
      </c>
      <c r="C28" s="21"/>
      <c r="D28" s="22"/>
      <c r="E28" s="22"/>
      <c r="F28" s="22"/>
      <c r="G28" s="22"/>
      <c r="H28" s="22"/>
      <c r="I28" s="22"/>
      <c r="J28" s="23">
        <f>C27+C28</f>
        <v>0</v>
      </c>
      <c r="K28" s="24">
        <v>74</v>
      </c>
      <c r="L28" s="23">
        <f>J28*K28</f>
        <v>0</v>
      </c>
    </row>
    <row r="29" spans="1:13" s="14" customFormat="1" x14ac:dyDescent="0.3">
      <c r="A29" s="14" t="s">
        <v>2</v>
      </c>
      <c r="B29" s="14" t="s">
        <v>33</v>
      </c>
      <c r="C29" s="15"/>
      <c r="D29" s="17"/>
      <c r="E29" s="17"/>
      <c r="F29" s="17"/>
      <c r="G29" s="17"/>
      <c r="H29" s="17"/>
      <c r="I29" s="17"/>
      <c r="J29" s="18" t="s">
        <v>34</v>
      </c>
      <c r="K29" s="19" t="s">
        <v>15</v>
      </c>
      <c r="L29" s="19" t="s">
        <v>16</v>
      </c>
    </row>
    <row r="30" spans="1:13" s="31" customFormat="1" ht="18" thickBot="1" x14ac:dyDescent="0.35">
      <c r="A30" s="31" t="s">
        <v>8</v>
      </c>
      <c r="B30" s="31" t="s">
        <v>36</v>
      </c>
      <c r="C30" s="32"/>
      <c r="D30" s="39"/>
      <c r="E30" s="39"/>
      <c r="F30" s="39"/>
      <c r="G30" s="39"/>
      <c r="H30" s="39"/>
      <c r="I30" s="39"/>
      <c r="J30" s="34">
        <f>C29+C30</f>
        <v>0</v>
      </c>
      <c r="K30" s="40">
        <v>200</v>
      </c>
      <c r="L30" s="34">
        <f>J30*K30</f>
        <v>0</v>
      </c>
    </row>
    <row r="31" spans="1:13" s="29" customFormat="1" x14ac:dyDescent="0.3">
      <c r="A31" s="29" t="s">
        <v>8</v>
      </c>
      <c r="B31" s="29" t="s">
        <v>37</v>
      </c>
      <c r="C31" s="35"/>
      <c r="D31" s="38"/>
      <c r="E31" s="38"/>
      <c r="F31" s="38"/>
      <c r="G31" s="38"/>
      <c r="H31" s="38"/>
      <c r="I31" s="38"/>
      <c r="K31" s="43"/>
    </row>
    <row r="32" spans="1:13" s="29" customFormat="1" x14ac:dyDescent="0.3">
      <c r="A32" s="29" t="s">
        <v>8</v>
      </c>
      <c r="B32" s="29" t="s">
        <v>38</v>
      </c>
      <c r="C32" s="30"/>
      <c r="D32" s="38"/>
      <c r="E32" s="38"/>
      <c r="F32" s="38"/>
      <c r="G32" s="38"/>
      <c r="H32" s="38"/>
      <c r="I32" s="38"/>
      <c r="J32" s="36" t="s">
        <v>39</v>
      </c>
      <c r="K32" s="37" t="s">
        <v>139</v>
      </c>
      <c r="L32" s="37" t="s">
        <v>16</v>
      </c>
    </row>
    <row r="33" spans="1:12" s="20" customFormat="1" ht="18" thickBot="1" x14ac:dyDescent="0.35">
      <c r="A33" s="20" t="s">
        <v>2</v>
      </c>
      <c r="B33" s="20" t="s">
        <v>40</v>
      </c>
      <c r="C33" s="21"/>
      <c r="D33" s="22"/>
      <c r="E33" s="22"/>
      <c r="F33" s="22"/>
      <c r="G33" s="22"/>
      <c r="H33" s="22"/>
      <c r="I33" s="22"/>
      <c r="J33" s="23">
        <f>C31+C32+C33</f>
        <v>0</v>
      </c>
      <c r="K33" s="24">
        <v>110</v>
      </c>
      <c r="L33" s="23">
        <f>J33*K33</f>
        <v>0</v>
      </c>
    </row>
    <row r="34" spans="1:12" x14ac:dyDescent="0.3">
      <c r="J34" s="1"/>
      <c r="K34" s="1"/>
    </row>
    <row r="35" spans="1:12" ht="18" thickBot="1" x14ac:dyDescent="0.35">
      <c r="C35" s="4" t="s">
        <v>41</v>
      </c>
      <c r="D35" s="4" t="s">
        <v>42</v>
      </c>
      <c r="E35" s="4" t="s">
        <v>43</v>
      </c>
      <c r="F35" s="4" t="s">
        <v>44</v>
      </c>
      <c r="G35" s="4" t="s">
        <v>45</v>
      </c>
      <c r="H35" s="4" t="s">
        <v>46</v>
      </c>
      <c r="J35" s="1"/>
      <c r="K35" s="1"/>
    </row>
    <row r="36" spans="1:12" s="14" customFormat="1" x14ac:dyDescent="0.3">
      <c r="A36" s="14" t="s">
        <v>2</v>
      </c>
      <c r="B36" s="14" t="s">
        <v>47</v>
      </c>
      <c r="C36" s="15"/>
      <c r="D36" s="15"/>
      <c r="E36" s="15"/>
      <c r="F36" s="15"/>
      <c r="G36" s="15"/>
      <c r="H36" s="15"/>
      <c r="I36" s="17"/>
      <c r="K36" s="25"/>
    </row>
    <row r="37" spans="1:12" s="14" customFormat="1" x14ac:dyDescent="0.3">
      <c r="A37" s="14" t="s">
        <v>2</v>
      </c>
      <c r="B37" s="14" t="s">
        <v>48</v>
      </c>
      <c r="C37" s="16"/>
      <c r="D37" s="16"/>
      <c r="E37" s="16"/>
      <c r="F37" s="16"/>
      <c r="G37" s="16"/>
      <c r="H37" s="16"/>
      <c r="I37" s="17"/>
      <c r="J37" s="26" t="s">
        <v>49</v>
      </c>
      <c r="K37" s="27" t="s">
        <v>88</v>
      </c>
      <c r="L37" s="27" t="s">
        <v>16</v>
      </c>
    </row>
    <row r="38" spans="1:12" s="20" customFormat="1" ht="18" thickBot="1" x14ac:dyDescent="0.35">
      <c r="A38" s="20" t="s">
        <v>2</v>
      </c>
      <c r="B38" s="20" t="s">
        <v>50</v>
      </c>
      <c r="C38" s="21"/>
      <c r="D38" s="21"/>
      <c r="E38" s="21"/>
      <c r="F38" s="21"/>
      <c r="G38" s="21"/>
      <c r="H38" s="21"/>
      <c r="I38" s="22"/>
      <c r="J38" s="23">
        <f>C36+C37+C38+D36+D37+D38+E36+E37+E38+F36+F37+F38+G36+G37+G38+H36+H37+H38</f>
        <v>0</v>
      </c>
      <c r="K38" s="24">
        <v>240</v>
      </c>
      <c r="L38" s="23">
        <f>J38*K38</f>
        <v>0</v>
      </c>
    </row>
    <row r="39" spans="1:12" x14ac:dyDescent="0.3">
      <c r="A39" s="11"/>
      <c r="B39" s="11"/>
      <c r="C39" s="12"/>
      <c r="D39" s="12"/>
      <c r="E39" s="12"/>
      <c r="F39" s="12"/>
      <c r="G39" s="12"/>
      <c r="H39" s="12"/>
      <c r="J39" s="10" t="s">
        <v>51</v>
      </c>
      <c r="K39" s="9" t="s">
        <v>52</v>
      </c>
      <c r="L39" s="9" t="s">
        <v>16</v>
      </c>
    </row>
    <row r="40" spans="1:12" s="14" customFormat="1" ht="18" thickBot="1" x14ac:dyDescent="0.35">
      <c r="A40" s="20" t="s">
        <v>2</v>
      </c>
      <c r="B40" s="20" t="s">
        <v>53</v>
      </c>
      <c r="C40" s="21"/>
      <c r="D40" s="21"/>
      <c r="E40" s="21"/>
      <c r="F40" s="21"/>
      <c r="G40" s="21"/>
      <c r="H40" s="21"/>
      <c r="I40" s="17"/>
      <c r="J40" s="27">
        <f>C40+D40+E40+F40+G40+H40</f>
        <v>0</v>
      </c>
      <c r="K40" s="26">
        <v>277</v>
      </c>
      <c r="L40" s="27">
        <f>J40*K40</f>
        <v>0</v>
      </c>
    </row>
    <row r="41" spans="1:12" s="14" customFormat="1" x14ac:dyDescent="0.3">
      <c r="A41" s="14" t="s">
        <v>2</v>
      </c>
      <c r="B41" s="14" t="s">
        <v>54</v>
      </c>
      <c r="C41" s="16"/>
      <c r="D41" s="16"/>
      <c r="E41" s="16"/>
      <c r="F41" s="16"/>
      <c r="G41" s="16"/>
      <c r="H41" s="16"/>
      <c r="I41" s="17"/>
      <c r="J41" s="26" t="s">
        <v>55</v>
      </c>
      <c r="K41" s="27" t="s">
        <v>88</v>
      </c>
      <c r="L41" s="27" t="s">
        <v>16</v>
      </c>
    </row>
    <row r="42" spans="1:12" s="31" customFormat="1" ht="18" thickBot="1" x14ac:dyDescent="0.35">
      <c r="A42" s="31" t="s">
        <v>8</v>
      </c>
      <c r="B42" s="31" t="s">
        <v>56</v>
      </c>
      <c r="C42" s="32"/>
      <c r="D42" s="32"/>
      <c r="E42" s="32"/>
      <c r="F42" s="32"/>
      <c r="G42" s="32"/>
      <c r="H42" s="32"/>
      <c r="I42" s="39"/>
      <c r="J42" s="34">
        <f>C41+D41+E41+F41+G41+H41+C42+D42+E42+F42+G42+H42</f>
        <v>0</v>
      </c>
      <c r="K42" s="40">
        <v>240</v>
      </c>
      <c r="L42" s="34">
        <f>J42*K42</f>
        <v>0</v>
      </c>
    </row>
    <row r="43" spans="1:12" s="14" customFormat="1" x14ac:dyDescent="0.3">
      <c r="A43" s="14" t="s">
        <v>2</v>
      </c>
      <c r="B43" s="14" t="s">
        <v>57</v>
      </c>
      <c r="C43" s="16"/>
      <c r="D43" s="16"/>
      <c r="E43" s="16"/>
      <c r="F43" s="16"/>
      <c r="G43" s="16"/>
      <c r="H43" s="16"/>
      <c r="I43" s="17"/>
      <c r="J43" s="26" t="s">
        <v>58</v>
      </c>
      <c r="K43" s="27" t="s">
        <v>88</v>
      </c>
      <c r="L43" s="27" t="s">
        <v>16</v>
      </c>
    </row>
    <row r="44" spans="1:12" s="29" customFormat="1" ht="18" thickBot="1" x14ac:dyDescent="0.35">
      <c r="A44" s="31" t="s">
        <v>8</v>
      </c>
      <c r="B44" s="31" t="s">
        <v>59</v>
      </c>
      <c r="C44" s="34"/>
      <c r="D44" s="34"/>
      <c r="E44" s="34"/>
      <c r="F44" s="34"/>
      <c r="G44" s="34"/>
      <c r="H44" s="34"/>
      <c r="I44" s="38"/>
      <c r="J44" s="37">
        <f>C43+C44+D43+D44+E43+E44+F43+F44</f>
        <v>0</v>
      </c>
      <c r="K44" s="36">
        <v>240</v>
      </c>
      <c r="L44" s="37">
        <f>J44*K44</f>
        <v>0</v>
      </c>
    </row>
    <row r="45" spans="1:12" ht="17.399999999999999" customHeight="1" x14ac:dyDescent="0.3">
      <c r="A45" s="11"/>
      <c r="B45" s="11"/>
      <c r="C45" s="13"/>
      <c r="D45" s="13"/>
      <c r="E45" s="13"/>
      <c r="F45" s="13"/>
      <c r="G45" s="13"/>
      <c r="H45" s="13"/>
      <c r="J45" s="10" t="s">
        <v>60</v>
      </c>
      <c r="K45" s="9" t="s">
        <v>52</v>
      </c>
      <c r="L45" s="9" t="s">
        <v>16</v>
      </c>
    </row>
    <row r="46" spans="1:12" s="14" customFormat="1" ht="18" thickBot="1" x14ac:dyDescent="0.35">
      <c r="A46" s="20" t="s">
        <v>2</v>
      </c>
      <c r="B46" s="20" t="s">
        <v>61</v>
      </c>
      <c r="C46" s="21"/>
      <c r="D46" s="21"/>
      <c r="E46" s="21"/>
      <c r="F46" s="21"/>
      <c r="G46" s="21"/>
      <c r="H46" s="21"/>
      <c r="I46" s="17"/>
      <c r="J46" s="27">
        <f>C46+D46+E46+F46+G46+H46</f>
        <v>0</v>
      </c>
      <c r="K46" s="26">
        <v>277</v>
      </c>
      <c r="L46" s="27">
        <f>J46*K46</f>
        <v>0</v>
      </c>
    </row>
    <row r="47" spans="1:12" x14ac:dyDescent="0.3">
      <c r="J47" s="1"/>
      <c r="K47" s="2"/>
    </row>
    <row r="48" spans="1:12" ht="18" thickBot="1" x14ac:dyDescent="0.35">
      <c r="C48" s="4" t="s">
        <v>62</v>
      </c>
      <c r="D48" s="4" t="s">
        <v>63</v>
      </c>
      <c r="E48" s="4" t="s">
        <v>64</v>
      </c>
      <c r="F48" s="4" t="s">
        <v>65</v>
      </c>
      <c r="G48" s="4" t="s">
        <v>66</v>
      </c>
      <c r="J48" s="10" t="s">
        <v>67</v>
      </c>
      <c r="K48" s="9" t="s">
        <v>68</v>
      </c>
      <c r="L48" s="9" t="s">
        <v>16</v>
      </c>
    </row>
    <row r="49" spans="1:12" s="20" customFormat="1" ht="18" thickBot="1" x14ac:dyDescent="0.35">
      <c r="A49" s="20" t="s">
        <v>2</v>
      </c>
      <c r="B49" s="20" t="s">
        <v>69</v>
      </c>
      <c r="C49" s="28"/>
      <c r="D49" s="28"/>
      <c r="E49" s="28"/>
      <c r="F49" s="28"/>
      <c r="G49" s="28"/>
      <c r="H49" s="22"/>
      <c r="I49" s="22"/>
      <c r="J49" s="27">
        <f>C49+D49+E49+F49+G49</f>
        <v>0</v>
      </c>
      <c r="K49" s="26">
        <v>296</v>
      </c>
      <c r="L49" s="27">
        <f>J49*K49</f>
        <v>0</v>
      </c>
    </row>
    <row r="50" spans="1:12" x14ac:dyDescent="0.3">
      <c r="A50" s="11"/>
      <c r="B50" s="11"/>
      <c r="C50" s="13"/>
      <c r="D50" s="13"/>
      <c r="E50" s="13"/>
      <c r="F50" s="13"/>
      <c r="G50" s="13"/>
      <c r="J50" s="10" t="s">
        <v>70</v>
      </c>
      <c r="K50" s="9" t="s">
        <v>52</v>
      </c>
      <c r="L50" s="9" t="s">
        <v>16</v>
      </c>
    </row>
    <row r="51" spans="1:12" s="20" customFormat="1" ht="18" thickBot="1" x14ac:dyDescent="0.35">
      <c r="A51" s="20" t="s">
        <v>2</v>
      </c>
      <c r="B51" s="20" t="s">
        <v>71</v>
      </c>
      <c r="C51" s="21"/>
      <c r="D51" s="21"/>
      <c r="E51" s="21"/>
      <c r="F51" s="21"/>
      <c r="G51" s="21"/>
      <c r="H51" s="22"/>
      <c r="I51" s="22"/>
      <c r="J51" s="23">
        <f>C51+D51+E51+F51+G51</f>
        <v>0</v>
      </c>
      <c r="K51" s="24">
        <v>277</v>
      </c>
      <c r="L51" s="23">
        <f>J51*K51</f>
        <v>0</v>
      </c>
    </row>
    <row r="52" spans="1:12" s="14" customFormat="1" x14ac:dyDescent="0.3">
      <c r="A52" s="14" t="s">
        <v>2</v>
      </c>
      <c r="B52" s="14" t="s">
        <v>72</v>
      </c>
      <c r="C52" s="15"/>
      <c r="D52" s="15"/>
      <c r="E52" s="15"/>
      <c r="F52" s="15"/>
      <c r="G52" s="15"/>
      <c r="H52" s="17"/>
      <c r="I52" s="17"/>
      <c r="K52" s="25"/>
    </row>
    <row r="53" spans="1:12" s="14" customFormat="1" x14ac:dyDescent="0.3">
      <c r="A53" s="14" t="s">
        <v>2</v>
      </c>
      <c r="B53" s="14" t="s">
        <v>73</v>
      </c>
      <c r="C53" s="16"/>
      <c r="D53" s="16"/>
      <c r="E53" s="16"/>
      <c r="F53" s="16"/>
      <c r="G53" s="16"/>
      <c r="H53" s="17"/>
      <c r="I53" s="17"/>
    </row>
    <row r="54" spans="1:12" s="14" customFormat="1" x14ac:dyDescent="0.3">
      <c r="A54" s="14" t="s">
        <v>2</v>
      </c>
      <c r="B54" s="14" t="s">
        <v>141</v>
      </c>
      <c r="C54" s="16"/>
      <c r="D54" s="16"/>
      <c r="E54" s="16"/>
      <c r="F54" s="16"/>
      <c r="G54" s="16"/>
      <c r="H54" s="17"/>
      <c r="I54" s="17"/>
    </row>
    <row r="55" spans="1:12" s="29" customFormat="1" x14ac:dyDescent="0.3">
      <c r="A55" s="29" t="s">
        <v>8</v>
      </c>
      <c r="B55" s="29" t="s">
        <v>74</v>
      </c>
      <c r="C55" s="30"/>
      <c r="D55" s="30"/>
      <c r="E55" s="30"/>
      <c r="F55" s="30"/>
      <c r="G55" s="30"/>
      <c r="H55" s="38"/>
      <c r="I55" s="38"/>
    </row>
    <row r="56" spans="1:12" s="29" customFormat="1" x14ac:dyDescent="0.3">
      <c r="A56" s="29" t="s">
        <v>8</v>
      </c>
      <c r="B56" s="29" t="s">
        <v>75</v>
      </c>
      <c r="C56" s="30"/>
      <c r="D56" s="30"/>
      <c r="E56" s="30"/>
      <c r="F56" s="30"/>
      <c r="G56" s="30"/>
      <c r="H56" s="38"/>
      <c r="I56" s="38"/>
      <c r="J56" s="36" t="s">
        <v>76</v>
      </c>
      <c r="K56" s="37" t="s">
        <v>68</v>
      </c>
      <c r="L56" s="37" t="s">
        <v>16</v>
      </c>
    </row>
    <row r="57" spans="1:12" s="31" customFormat="1" ht="18" thickBot="1" x14ac:dyDescent="0.35">
      <c r="A57" s="31" t="s">
        <v>8</v>
      </c>
      <c r="B57" s="31" t="s">
        <v>77</v>
      </c>
      <c r="C57" s="34"/>
      <c r="D57" s="34"/>
      <c r="E57" s="34"/>
      <c r="F57" s="34"/>
      <c r="G57" s="34"/>
      <c r="H57" s="39"/>
      <c r="I57" s="39"/>
      <c r="J57" s="37">
        <f>C52+D52+E52+F52+G52+C53+D53+E53+F53+G53+C54+D54+E54+F54+G54+C55+D55+E55+F55+G55+C56+D56+E56+F56+G56+C57+D57+E57+F57+G57</f>
        <v>0</v>
      </c>
      <c r="K57" s="36">
        <v>296</v>
      </c>
      <c r="L57" s="37">
        <f>J57*K57</f>
        <v>0</v>
      </c>
    </row>
    <row r="58" spans="1:12" x14ac:dyDescent="0.3">
      <c r="A58" s="11"/>
      <c r="B58" s="11"/>
      <c r="C58" s="12"/>
      <c r="D58" s="12"/>
      <c r="E58" s="12"/>
      <c r="F58" s="12"/>
      <c r="G58" s="12"/>
      <c r="J58" s="10" t="s">
        <v>78</v>
      </c>
      <c r="K58" s="9" t="s">
        <v>68</v>
      </c>
      <c r="L58" s="9" t="s">
        <v>16</v>
      </c>
    </row>
    <row r="59" spans="1:12" s="29" customFormat="1" x14ac:dyDescent="0.3">
      <c r="A59" s="29" t="s">
        <v>8</v>
      </c>
      <c r="B59" s="29" t="s">
        <v>79</v>
      </c>
      <c r="C59" s="30"/>
      <c r="D59" s="30"/>
      <c r="E59" s="30"/>
      <c r="F59" s="30"/>
      <c r="G59" s="30"/>
      <c r="H59" s="38"/>
      <c r="I59" s="38"/>
      <c r="J59" s="37">
        <f>C59+D59+E59+F59+G59</f>
        <v>0</v>
      </c>
      <c r="K59" s="36">
        <v>296</v>
      </c>
      <c r="L59" s="37">
        <f>J59*K59</f>
        <v>0</v>
      </c>
    </row>
    <row r="60" spans="1:12" ht="18" thickBot="1" x14ac:dyDescent="0.35">
      <c r="C60" s="4" t="s">
        <v>80</v>
      </c>
      <c r="D60" s="4" t="s">
        <v>81</v>
      </c>
      <c r="J60" s="8" t="s">
        <v>82</v>
      </c>
      <c r="K60" s="7" t="s">
        <v>83</v>
      </c>
      <c r="L60" s="7" t="s">
        <v>16</v>
      </c>
    </row>
    <row r="61" spans="1:12" s="14" customFormat="1" x14ac:dyDescent="0.3">
      <c r="A61" s="14" t="s">
        <v>2</v>
      </c>
      <c r="B61" s="14" t="s">
        <v>84</v>
      </c>
      <c r="C61" s="15"/>
      <c r="D61" s="15"/>
      <c r="E61" s="17"/>
      <c r="F61" s="17"/>
      <c r="G61" s="17"/>
      <c r="H61" s="17"/>
      <c r="I61" s="17"/>
      <c r="J61" s="27">
        <f>C61+D61</f>
        <v>0</v>
      </c>
      <c r="K61" s="26">
        <v>592</v>
      </c>
      <c r="L61" s="27">
        <f>J61*K61</f>
        <v>0</v>
      </c>
    </row>
    <row r="62" spans="1:12" ht="18" thickBot="1" x14ac:dyDescent="0.35">
      <c r="C62" s="4" t="s">
        <v>62</v>
      </c>
      <c r="D62" s="4" t="s">
        <v>63</v>
      </c>
      <c r="E62" s="4" t="s">
        <v>64</v>
      </c>
      <c r="F62" s="4" t="s">
        <v>65</v>
      </c>
      <c r="G62" s="4" t="s">
        <v>66</v>
      </c>
      <c r="J62" s="1"/>
      <c r="K62" s="1"/>
    </row>
    <row r="63" spans="1:12" s="29" customFormat="1" x14ac:dyDescent="0.3">
      <c r="A63" s="29" t="s">
        <v>8</v>
      </c>
      <c r="B63" s="29" t="s">
        <v>85</v>
      </c>
      <c r="C63" s="35"/>
      <c r="D63" s="35"/>
      <c r="E63" s="35"/>
      <c r="F63" s="35"/>
      <c r="G63" s="35"/>
      <c r="H63" s="38"/>
      <c r="I63" s="38"/>
      <c r="K63" s="43"/>
    </row>
    <row r="64" spans="1:12" s="14" customFormat="1" x14ac:dyDescent="0.3">
      <c r="A64" s="14" t="s">
        <v>2</v>
      </c>
      <c r="B64" s="14" t="s">
        <v>86</v>
      </c>
      <c r="C64" s="16"/>
      <c r="D64" s="16"/>
      <c r="E64" s="16"/>
      <c r="F64" s="16"/>
      <c r="G64" s="16"/>
      <c r="H64" s="17"/>
      <c r="I64" s="17"/>
      <c r="J64" s="26" t="s">
        <v>87</v>
      </c>
      <c r="K64" s="27" t="s">
        <v>114</v>
      </c>
      <c r="L64" s="27" t="s">
        <v>16</v>
      </c>
    </row>
    <row r="65" spans="1:12" s="20" customFormat="1" ht="18" thickBot="1" x14ac:dyDescent="0.35">
      <c r="A65" s="20" t="s">
        <v>2</v>
      </c>
      <c r="B65" s="20" t="s">
        <v>89</v>
      </c>
      <c r="C65" s="21"/>
      <c r="D65" s="21"/>
      <c r="E65" s="21"/>
      <c r="F65" s="21"/>
      <c r="G65" s="21"/>
      <c r="H65" s="22"/>
      <c r="I65" s="22"/>
      <c r="J65" s="23">
        <f>C63+D63+E63+F63+G63+C64+D64+E64+F64+G64+C65+D65+E65+F65+G65</f>
        <v>0</v>
      </c>
      <c r="K65" s="24">
        <v>259</v>
      </c>
      <c r="L65" s="23">
        <f>J65*K65</f>
        <v>0</v>
      </c>
    </row>
    <row r="66" spans="1:12" s="29" customFormat="1" x14ac:dyDescent="0.3">
      <c r="A66" s="29" t="s">
        <v>8</v>
      </c>
      <c r="B66" s="29" t="s">
        <v>90</v>
      </c>
      <c r="C66" s="35"/>
      <c r="D66" s="35"/>
      <c r="E66" s="35"/>
      <c r="F66" s="35"/>
      <c r="G66" s="35"/>
      <c r="H66" s="38"/>
      <c r="I66" s="38"/>
    </row>
    <row r="67" spans="1:12" s="14" customFormat="1" x14ac:dyDescent="0.3">
      <c r="A67" s="14" t="s">
        <v>2</v>
      </c>
      <c r="B67" s="14" t="s">
        <v>91</v>
      </c>
      <c r="C67" s="16"/>
      <c r="D67" s="16"/>
      <c r="E67" s="16"/>
      <c r="F67" s="16"/>
      <c r="G67" s="16"/>
      <c r="H67" s="17"/>
      <c r="I67" s="17"/>
      <c r="J67" s="26" t="s">
        <v>92</v>
      </c>
      <c r="K67" s="27" t="s">
        <v>88</v>
      </c>
      <c r="L67" s="27" t="s">
        <v>16</v>
      </c>
    </row>
    <row r="68" spans="1:12" s="20" customFormat="1" ht="18" thickBot="1" x14ac:dyDescent="0.35">
      <c r="A68" s="20" t="s">
        <v>2</v>
      </c>
      <c r="B68" s="20" t="s">
        <v>93</v>
      </c>
      <c r="C68" s="21"/>
      <c r="D68" s="21"/>
      <c r="E68" s="21"/>
      <c r="F68" s="21"/>
      <c r="G68" s="21"/>
      <c r="H68" s="22"/>
      <c r="I68" s="22"/>
      <c r="J68" s="23">
        <f>C66+D66+E66+F66+G66+C67+D67+E67+F67+G67+G68+F68+E68+D68+C68</f>
        <v>0</v>
      </c>
      <c r="K68" s="24">
        <v>240</v>
      </c>
      <c r="L68" s="23">
        <f>J68*K68</f>
        <v>0</v>
      </c>
    </row>
    <row r="69" spans="1:12" s="14" customFormat="1" x14ac:dyDescent="0.3">
      <c r="A69" s="14" t="s">
        <v>2</v>
      </c>
      <c r="B69" s="14" t="s">
        <v>94</v>
      </c>
      <c r="C69" s="15"/>
      <c r="D69" s="15"/>
      <c r="E69" s="15"/>
      <c r="F69" s="15"/>
      <c r="G69" s="15"/>
      <c r="H69" s="17"/>
      <c r="I69" s="17"/>
      <c r="J69" s="26" t="s">
        <v>95</v>
      </c>
      <c r="K69" s="27" t="s">
        <v>68</v>
      </c>
      <c r="L69" s="27" t="s">
        <v>16</v>
      </c>
    </row>
    <row r="70" spans="1:12" s="14" customFormat="1" x14ac:dyDescent="0.3">
      <c r="A70" s="14" t="s">
        <v>2</v>
      </c>
      <c r="B70" s="14" t="s">
        <v>96</v>
      </c>
      <c r="C70" s="16"/>
      <c r="D70" s="16"/>
      <c r="E70" s="16"/>
      <c r="F70" s="16"/>
      <c r="G70" s="16"/>
      <c r="H70" s="17"/>
      <c r="I70" s="17"/>
      <c r="J70" s="27">
        <f>C69+D69+E69+F69+G69+C70+D70+E70+F70+G70</f>
        <v>0</v>
      </c>
      <c r="K70" s="26">
        <v>296</v>
      </c>
      <c r="L70" s="27">
        <f>J70*K70</f>
        <v>0</v>
      </c>
    </row>
    <row r="71" spans="1:12" ht="14.4" customHeight="1" x14ac:dyDescent="0.3">
      <c r="J71" s="1"/>
      <c r="K71" s="1"/>
    </row>
    <row r="72" spans="1:12" x14ac:dyDescent="0.3">
      <c r="J72" s="1"/>
      <c r="K72" s="1"/>
    </row>
    <row r="73" spans="1:12" ht="18" thickBot="1" x14ac:dyDescent="0.35">
      <c r="C73" s="4" t="s">
        <v>63</v>
      </c>
      <c r="D73" s="4" t="s">
        <v>64</v>
      </c>
      <c r="E73" s="4" t="s">
        <v>65</v>
      </c>
      <c r="F73" s="4" t="s">
        <v>66</v>
      </c>
      <c r="J73" s="1"/>
      <c r="K73" s="1"/>
    </row>
    <row r="74" spans="1:12" s="14" customFormat="1" x14ac:dyDescent="0.3">
      <c r="A74" s="14" t="s">
        <v>2</v>
      </c>
      <c r="B74" s="14" t="s">
        <v>97</v>
      </c>
      <c r="C74" s="15"/>
      <c r="D74" s="15"/>
      <c r="E74" s="15"/>
      <c r="F74" s="15"/>
      <c r="G74" s="17"/>
      <c r="H74" s="17"/>
      <c r="I74" s="17"/>
      <c r="J74" s="26" t="s">
        <v>98</v>
      </c>
      <c r="K74" s="27" t="s">
        <v>52</v>
      </c>
      <c r="L74" s="27" t="s">
        <v>16</v>
      </c>
    </row>
    <row r="75" spans="1:12" s="31" customFormat="1" ht="18" thickBot="1" x14ac:dyDescent="0.35">
      <c r="A75" s="31" t="s">
        <v>8</v>
      </c>
      <c r="B75" s="31" t="s">
        <v>99</v>
      </c>
      <c r="C75" s="32"/>
      <c r="D75" s="32"/>
      <c r="E75" s="32"/>
      <c r="F75" s="32"/>
      <c r="G75" s="39"/>
      <c r="H75" s="39"/>
      <c r="I75" s="39"/>
      <c r="J75" s="34">
        <f>C74+D74+E74+F74+C75+D75+E75+F75</f>
        <v>0</v>
      </c>
      <c r="K75" s="40">
        <v>277</v>
      </c>
      <c r="L75" s="34">
        <f>J75*K75</f>
        <v>0</v>
      </c>
    </row>
    <row r="76" spans="1:12" s="29" customFormat="1" x14ac:dyDescent="0.3">
      <c r="A76" s="29" t="s">
        <v>8</v>
      </c>
      <c r="B76" s="29" t="s">
        <v>100</v>
      </c>
      <c r="C76" s="35"/>
      <c r="D76" s="35"/>
      <c r="E76" s="35"/>
      <c r="F76" s="35"/>
      <c r="G76" s="38"/>
      <c r="H76" s="38"/>
      <c r="I76" s="38"/>
      <c r="J76" s="41" t="s">
        <v>101</v>
      </c>
      <c r="K76" s="42" t="s">
        <v>88</v>
      </c>
      <c r="L76" s="42" t="s">
        <v>16</v>
      </c>
    </row>
    <row r="77" spans="1:12" s="29" customFormat="1" x14ac:dyDescent="0.3">
      <c r="A77" s="29" t="s">
        <v>8</v>
      </c>
      <c r="B77" s="29" t="s">
        <v>102</v>
      </c>
      <c r="C77" s="30"/>
      <c r="D77" s="30"/>
      <c r="E77" s="30"/>
      <c r="F77" s="30"/>
      <c r="G77" s="38"/>
      <c r="H77" s="38"/>
      <c r="I77" s="38"/>
      <c r="J77" s="37">
        <f>C76+D76+E76+F76+C77+D77+E77+F77</f>
        <v>0</v>
      </c>
      <c r="K77" s="36">
        <v>240</v>
      </c>
      <c r="L77" s="37">
        <f>J77*K77</f>
        <v>0</v>
      </c>
    </row>
    <row r="78" spans="1:12" ht="16.649999999999999" customHeight="1" x14ac:dyDescent="0.3">
      <c r="A78" s="11"/>
      <c r="B78" s="11"/>
      <c r="C78" s="12"/>
      <c r="D78" s="12"/>
      <c r="E78" s="12"/>
      <c r="F78" s="12"/>
      <c r="J78" s="10" t="s">
        <v>103</v>
      </c>
      <c r="K78" s="9" t="s">
        <v>12</v>
      </c>
      <c r="L78" s="9" t="s">
        <v>16</v>
      </c>
    </row>
    <row r="79" spans="1:12" ht="16.649999999999999" customHeight="1" x14ac:dyDescent="0.3">
      <c r="A79" s="1" t="s">
        <v>104</v>
      </c>
      <c r="B79" s="1" t="s">
        <v>105</v>
      </c>
      <c r="C79" s="6"/>
      <c r="D79" s="6"/>
      <c r="E79" s="6"/>
      <c r="F79" s="6"/>
      <c r="J79" s="9">
        <f>C79+D79+E79+F79</f>
        <v>0</v>
      </c>
      <c r="K79" s="10">
        <v>185</v>
      </c>
      <c r="L79" s="9">
        <f>J79*K79</f>
        <v>0</v>
      </c>
    </row>
    <row r="80" spans="1:12" ht="16.649999999999999" customHeight="1" x14ac:dyDescent="0.3">
      <c r="J80" s="1"/>
      <c r="K80" s="2"/>
    </row>
    <row r="81" spans="1:12" ht="16.649999999999999" customHeight="1" x14ac:dyDescent="0.3">
      <c r="J81" s="1"/>
      <c r="K81" s="2"/>
    </row>
    <row r="82" spans="1:12" x14ac:dyDescent="0.3">
      <c r="C82" s="6" t="s">
        <v>18</v>
      </c>
      <c r="J82" s="1"/>
      <c r="K82" s="2"/>
    </row>
    <row r="83" spans="1:12" s="29" customFormat="1" x14ac:dyDescent="0.3">
      <c r="A83" s="29" t="s">
        <v>8</v>
      </c>
      <c r="B83" s="29" t="s">
        <v>106</v>
      </c>
      <c r="C83" s="30"/>
      <c r="D83" s="38"/>
      <c r="E83" s="38"/>
      <c r="F83" s="38"/>
      <c r="G83" s="38"/>
      <c r="H83" s="38"/>
      <c r="I83" s="38"/>
      <c r="K83" s="43"/>
    </row>
    <row r="84" spans="1:12" s="29" customFormat="1" x14ac:dyDescent="0.3">
      <c r="A84" s="29" t="s">
        <v>8</v>
      </c>
      <c r="B84" s="29" t="s">
        <v>107</v>
      </c>
      <c r="C84" s="30"/>
      <c r="D84" s="38"/>
      <c r="E84" s="38"/>
      <c r="F84" s="38"/>
      <c r="G84" s="38"/>
      <c r="H84" s="38"/>
      <c r="I84" s="38"/>
      <c r="K84" s="43"/>
    </row>
    <row r="85" spans="1:12" s="14" customFormat="1" x14ac:dyDescent="0.3">
      <c r="A85" s="14" t="s">
        <v>2</v>
      </c>
      <c r="B85" s="14" t="s">
        <v>108</v>
      </c>
      <c r="C85" s="16"/>
      <c r="D85" s="17"/>
      <c r="E85" s="17"/>
      <c r="F85" s="17"/>
      <c r="G85" s="17"/>
      <c r="H85" s="17"/>
      <c r="I85" s="17"/>
      <c r="J85" s="26" t="s">
        <v>109</v>
      </c>
      <c r="K85" s="27" t="s">
        <v>110</v>
      </c>
      <c r="L85" s="27" t="s">
        <v>16</v>
      </c>
    </row>
    <row r="86" spans="1:12" s="20" customFormat="1" ht="18" thickBot="1" x14ac:dyDescent="0.35">
      <c r="A86" s="20" t="s">
        <v>2</v>
      </c>
      <c r="B86" s="20" t="s">
        <v>111</v>
      </c>
      <c r="C86" s="21"/>
      <c r="D86" s="22"/>
      <c r="E86" s="22"/>
      <c r="F86" s="22"/>
      <c r="G86" s="22"/>
      <c r="H86" s="22"/>
      <c r="I86" s="22"/>
      <c r="J86" s="27">
        <f>C85+C86+C84+C83</f>
        <v>0</v>
      </c>
      <c r="K86" s="26">
        <v>225</v>
      </c>
      <c r="L86" s="27">
        <f>J86*K86</f>
        <v>0</v>
      </c>
    </row>
    <row r="87" spans="1:12" s="14" customFormat="1" x14ac:dyDescent="0.3">
      <c r="A87" s="14" t="s">
        <v>2</v>
      </c>
      <c r="B87" s="14" t="s">
        <v>112</v>
      </c>
      <c r="C87" s="15"/>
      <c r="D87" s="17"/>
      <c r="E87" s="17"/>
      <c r="F87" s="17"/>
      <c r="G87" s="17"/>
      <c r="H87" s="17"/>
      <c r="I87" s="17"/>
      <c r="J87" s="18" t="s">
        <v>113</v>
      </c>
      <c r="K87" s="19" t="s">
        <v>114</v>
      </c>
      <c r="L87" s="19" t="s">
        <v>16</v>
      </c>
    </row>
    <row r="88" spans="1:12" s="20" customFormat="1" ht="18" thickBot="1" x14ac:dyDescent="0.35">
      <c r="A88" s="20" t="s">
        <v>2</v>
      </c>
      <c r="B88" s="20" t="s">
        <v>115</v>
      </c>
      <c r="C88" s="21"/>
      <c r="D88" s="22"/>
      <c r="E88" s="22"/>
      <c r="F88" s="22"/>
      <c r="G88" s="22"/>
      <c r="H88" s="22"/>
      <c r="I88" s="22"/>
      <c r="J88" s="23">
        <f>C87+C88</f>
        <v>0</v>
      </c>
      <c r="K88" s="24">
        <v>350</v>
      </c>
      <c r="L88" s="23">
        <f>J88*K88</f>
        <v>0</v>
      </c>
    </row>
    <row r="89" spans="1:12" s="14" customFormat="1" x14ac:dyDescent="0.3">
      <c r="A89" s="14" t="s">
        <v>2</v>
      </c>
      <c r="B89" s="14" t="s">
        <v>116</v>
      </c>
      <c r="C89" s="15"/>
      <c r="D89" s="17"/>
      <c r="E89" s="17"/>
      <c r="F89" s="17"/>
      <c r="G89" s="17"/>
      <c r="H89" s="17"/>
      <c r="I89" s="17"/>
      <c r="K89" s="25"/>
    </row>
    <row r="90" spans="1:12" s="14" customFormat="1" x14ac:dyDescent="0.3">
      <c r="A90" s="14" t="s">
        <v>2</v>
      </c>
      <c r="B90" s="14" t="s">
        <v>117</v>
      </c>
      <c r="C90" s="16"/>
      <c r="D90" s="17"/>
      <c r="E90" s="17"/>
      <c r="F90" s="17"/>
      <c r="G90" s="17"/>
      <c r="H90" s="17"/>
      <c r="I90" s="17"/>
      <c r="K90" s="25"/>
    </row>
    <row r="91" spans="1:12" s="14" customFormat="1" x14ac:dyDescent="0.3">
      <c r="A91" s="14" t="s">
        <v>2</v>
      </c>
      <c r="B91" s="14" t="s">
        <v>118</v>
      </c>
      <c r="C91" s="16"/>
      <c r="D91" s="17"/>
      <c r="E91" s="17"/>
      <c r="F91" s="17"/>
      <c r="G91" s="17"/>
      <c r="H91" s="17"/>
      <c r="I91" s="17"/>
    </row>
    <row r="92" spans="1:12" s="14" customFormat="1" x14ac:dyDescent="0.3">
      <c r="A92" s="14" t="s">
        <v>2</v>
      </c>
      <c r="B92" s="14" t="s">
        <v>119</v>
      </c>
      <c r="C92" s="16"/>
      <c r="D92" s="17"/>
      <c r="E92" s="17"/>
      <c r="F92" s="17"/>
      <c r="G92" s="17"/>
      <c r="H92" s="17"/>
      <c r="I92" s="17"/>
    </row>
    <row r="93" spans="1:12" s="14" customFormat="1" x14ac:dyDescent="0.3">
      <c r="A93" s="14" t="s">
        <v>2</v>
      </c>
      <c r="B93" s="14" t="s">
        <v>120</v>
      </c>
      <c r="C93" s="16"/>
      <c r="D93" s="17"/>
      <c r="E93" s="17"/>
      <c r="F93" s="17"/>
      <c r="G93" s="17"/>
      <c r="H93" s="17"/>
      <c r="I93" s="17"/>
    </row>
    <row r="94" spans="1:12" s="14" customFormat="1" x14ac:dyDescent="0.3">
      <c r="A94" s="14" t="s">
        <v>2</v>
      </c>
      <c r="B94" s="14" t="s">
        <v>121</v>
      </c>
      <c r="C94" s="16"/>
      <c r="D94" s="17"/>
      <c r="E94" s="17"/>
      <c r="F94" s="17"/>
      <c r="G94" s="17"/>
      <c r="H94" s="17"/>
      <c r="I94" s="17"/>
    </row>
    <row r="95" spans="1:12" s="14" customFormat="1" x14ac:dyDescent="0.3">
      <c r="A95" s="14" t="s">
        <v>2</v>
      </c>
      <c r="B95" s="14" t="s">
        <v>122</v>
      </c>
      <c r="C95" s="16"/>
      <c r="D95" s="17"/>
      <c r="E95" s="17"/>
      <c r="F95" s="17"/>
      <c r="G95" s="17"/>
      <c r="H95" s="17"/>
      <c r="I95" s="17"/>
      <c r="J95" s="26" t="s">
        <v>123</v>
      </c>
      <c r="K95" s="27" t="s">
        <v>124</v>
      </c>
      <c r="L95" s="27" t="s">
        <v>16</v>
      </c>
    </row>
    <row r="96" spans="1:12" s="20" customFormat="1" ht="18" thickBot="1" x14ac:dyDescent="0.35">
      <c r="A96" s="20" t="s">
        <v>2</v>
      </c>
      <c r="B96" s="20" t="s">
        <v>125</v>
      </c>
      <c r="C96" s="21"/>
      <c r="D96" s="22"/>
      <c r="E96" s="22"/>
      <c r="F96" s="22"/>
      <c r="G96" s="22"/>
      <c r="H96" s="22"/>
      <c r="I96" s="22"/>
      <c r="J96" s="23">
        <f>C89+C90+C91+C92+C93+C94+C95+C96</f>
        <v>0</v>
      </c>
      <c r="K96" s="24">
        <v>775</v>
      </c>
      <c r="L96" s="23">
        <f>J96*K96</f>
        <v>0</v>
      </c>
    </row>
    <row r="97" spans="1:12" s="14" customFormat="1" x14ac:dyDescent="0.3">
      <c r="A97" s="14" t="s">
        <v>2</v>
      </c>
      <c r="B97" s="14" t="s">
        <v>126</v>
      </c>
      <c r="C97" s="15"/>
      <c r="D97" s="17"/>
      <c r="E97" s="17"/>
      <c r="F97" s="17"/>
      <c r="G97" s="17"/>
      <c r="H97" s="17"/>
      <c r="I97" s="17"/>
    </row>
    <row r="98" spans="1:12" s="14" customFormat="1" x14ac:dyDescent="0.3">
      <c r="A98" s="14" t="s">
        <v>2</v>
      </c>
      <c r="B98" s="14" t="s">
        <v>127</v>
      </c>
      <c r="C98" s="16"/>
      <c r="D98" s="17"/>
      <c r="E98" s="17"/>
      <c r="F98" s="17"/>
      <c r="G98" s="17"/>
      <c r="H98" s="17"/>
      <c r="I98" s="17"/>
    </row>
    <row r="99" spans="1:12" s="14" customFormat="1" x14ac:dyDescent="0.3">
      <c r="A99" s="14" t="s">
        <v>2</v>
      </c>
      <c r="B99" s="14" t="s">
        <v>128</v>
      </c>
      <c r="C99" s="16"/>
      <c r="D99" s="17"/>
      <c r="E99" s="17"/>
      <c r="F99" s="17"/>
      <c r="G99" s="17"/>
      <c r="H99" s="17"/>
      <c r="I99" s="17"/>
    </row>
    <row r="100" spans="1:12" s="14" customFormat="1" x14ac:dyDescent="0.3">
      <c r="A100" s="14" t="s">
        <v>2</v>
      </c>
      <c r="B100" s="14" t="s">
        <v>129</v>
      </c>
      <c r="C100" s="16"/>
      <c r="D100" s="17"/>
      <c r="E100" s="17"/>
      <c r="F100" s="17"/>
      <c r="G100" s="17"/>
      <c r="H100" s="17"/>
      <c r="I100" s="17"/>
      <c r="J100" s="26" t="s">
        <v>130</v>
      </c>
      <c r="K100" s="27" t="s">
        <v>83</v>
      </c>
      <c r="L100" s="27" t="s">
        <v>16</v>
      </c>
    </row>
    <row r="101" spans="1:12" s="20" customFormat="1" ht="18" thickBot="1" x14ac:dyDescent="0.35">
      <c r="A101" s="20" t="s">
        <v>2</v>
      </c>
      <c r="B101" s="20" t="s">
        <v>131</v>
      </c>
      <c r="C101" s="45"/>
      <c r="D101" s="22"/>
      <c r="E101" s="22"/>
      <c r="F101" s="22"/>
      <c r="G101" s="22"/>
      <c r="H101" s="22"/>
      <c r="I101" s="22"/>
      <c r="J101" s="23">
        <f>C97+C98+C99+C100+C101</f>
        <v>0</v>
      </c>
      <c r="K101" s="24">
        <v>800</v>
      </c>
      <c r="L101" s="23">
        <f>J101*K101</f>
        <v>0</v>
      </c>
    </row>
    <row r="102" spans="1:12" s="14" customFormat="1" x14ac:dyDescent="0.3">
      <c r="A102" s="14" t="s">
        <v>2</v>
      </c>
      <c r="B102" s="14" t="s">
        <v>132</v>
      </c>
      <c r="C102" s="16"/>
      <c r="D102" s="17"/>
      <c r="E102" s="17"/>
      <c r="F102" s="17"/>
      <c r="G102" s="17"/>
      <c r="H102" s="17"/>
      <c r="I102" s="17"/>
      <c r="J102" s="26" t="s">
        <v>133</v>
      </c>
      <c r="K102" s="27" t="s">
        <v>134</v>
      </c>
      <c r="L102" s="27" t="s">
        <v>16</v>
      </c>
    </row>
    <row r="103" spans="1:12" s="20" customFormat="1" ht="18" thickBot="1" x14ac:dyDescent="0.35">
      <c r="A103" s="20" t="s">
        <v>2</v>
      </c>
      <c r="B103" s="20" t="s">
        <v>135</v>
      </c>
      <c r="C103" s="21"/>
      <c r="D103" s="22"/>
      <c r="E103" s="22"/>
      <c r="F103" s="22"/>
      <c r="G103" s="22"/>
      <c r="H103" s="22"/>
      <c r="I103" s="22"/>
      <c r="J103" s="23">
        <f>C102+C103</f>
        <v>0</v>
      </c>
      <c r="K103" s="24">
        <v>1200</v>
      </c>
      <c r="L103" s="23">
        <f>J103*K103</f>
        <v>0</v>
      </c>
    </row>
    <row r="104" spans="1:12" x14ac:dyDescent="0.3">
      <c r="J104" s="1"/>
      <c r="K104" s="2"/>
    </row>
    <row r="105" spans="1:12" x14ac:dyDescent="0.3">
      <c r="J105" s="1"/>
      <c r="K105" s="2"/>
    </row>
    <row r="106" spans="1:12" x14ac:dyDescent="0.3">
      <c r="J106" s="1"/>
      <c r="K106" s="2"/>
    </row>
    <row r="107" spans="1:12" ht="18" thickBot="1" x14ac:dyDescent="0.35">
      <c r="J107" s="1" t="s">
        <v>136</v>
      </c>
      <c r="K107" s="1" t="s">
        <v>137</v>
      </c>
      <c r="L107" s="44">
        <f>L103+L101+L96+L88+L86+L79+L77+L75+L70+L68+L65+L61+L59+L57+L51+L49+L46+L44++L42+L40+L38+L33+L30+L28+L26+L23+L21+L17+N13</f>
        <v>0</v>
      </c>
    </row>
    <row r="108" spans="1:12" x14ac:dyDescent="0.3">
      <c r="J108" s="1"/>
      <c r="K108" s="1"/>
    </row>
    <row r="109" spans="1:12" x14ac:dyDescent="0.3">
      <c r="J109" s="1"/>
      <c r="K109" s="2"/>
    </row>
    <row r="110" spans="1:12" x14ac:dyDescent="0.3">
      <c r="J110" s="1"/>
      <c r="K110" s="1"/>
    </row>
    <row r="111" spans="1:12" x14ac:dyDescent="0.3">
      <c r="J111" s="1"/>
      <c r="K111" s="1"/>
    </row>
    <row r="112" spans="1:12" x14ac:dyDescent="0.3">
      <c r="J112" s="1"/>
      <c r="K112" s="1"/>
    </row>
    <row r="113" spans="10:11" x14ac:dyDescent="0.3">
      <c r="J113" s="1"/>
      <c r="K113" s="1"/>
    </row>
    <row r="114" spans="10:11" x14ac:dyDescent="0.3">
      <c r="J114" s="1"/>
      <c r="K114" s="1"/>
    </row>
    <row r="115" spans="10:11" x14ac:dyDescent="0.3">
      <c r="J115" s="1"/>
      <c r="K115" s="1"/>
    </row>
    <row r="116" spans="10:11" x14ac:dyDescent="0.3">
      <c r="J116" s="1"/>
      <c r="K116" s="1"/>
    </row>
    <row r="117" spans="10:11" x14ac:dyDescent="0.3">
      <c r="J117" s="1"/>
      <c r="K117" s="1"/>
    </row>
    <row r="118" spans="10:11" x14ac:dyDescent="0.3">
      <c r="J118" s="1"/>
      <c r="K118" s="1"/>
    </row>
    <row r="119" spans="10:11" x14ac:dyDescent="0.3">
      <c r="J119" s="1"/>
      <c r="K119" s="1"/>
    </row>
    <row r="120" spans="10:11" x14ac:dyDescent="0.3">
      <c r="J120" s="1"/>
      <c r="K120" s="1"/>
    </row>
    <row r="121" spans="10:11" x14ac:dyDescent="0.3">
      <c r="J121" s="1"/>
      <c r="K121" s="1"/>
    </row>
    <row r="122" spans="10:11" x14ac:dyDescent="0.3">
      <c r="J122" s="1"/>
      <c r="K122" s="1"/>
    </row>
    <row r="123" spans="10:11" x14ac:dyDescent="0.3">
      <c r="J123" s="1"/>
      <c r="K123" s="1"/>
    </row>
    <row r="124" spans="10:11" x14ac:dyDescent="0.3">
      <c r="J124" s="1"/>
      <c r="K124" s="1"/>
    </row>
    <row r="125" spans="10:11" ht="36.75" customHeight="1" x14ac:dyDescent="0.3">
      <c r="K125" s="1"/>
    </row>
    <row r="126" spans="10:11" x14ac:dyDescent="0.3">
      <c r="K126" s="1"/>
    </row>
  </sheetData>
  <protectedRanges>
    <protectedRange algorithmName="SHA-512" hashValue="+T7pgR9DFMeLX6eaFJxHEb0nsKGq4CrD06rryeVfrYWvIzoovExOvf6eahf1+bi0fAnnO41gHq5weGIGfQx/+A==" saltValue="fDQVqFKwBCuwPi+HkfzBWQ==" spinCount="100000" sqref="J67:L70 L18:N19 L1:N13 J112:L124 J109:K111 J56:L65 M126:N1048576 J20:L23 K125:K126 J15:L17 L125:L1048576 J36:L52 K14 J25:L34 J74:L96 J99:L108" name="Områd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69afff-ef6d-41b2-be15-4e5ab98c345c">
      <Terms xmlns="http://schemas.microsoft.com/office/infopath/2007/PartnerControls"/>
    </lcf76f155ced4ddcb4097134ff3c332f>
    <TaxCatchAll xmlns="834f3fda-8975-4252-87e2-aa50d2499674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48E2504C3F44DBAE762D7AE7B871A" ma:contentTypeVersion="12" ma:contentTypeDescription="Create a new document." ma:contentTypeScope="" ma:versionID="1c388b8c3256bebde6f31760c2ea5d53">
  <xsd:schema xmlns:xsd="http://www.w3.org/2001/XMLSchema" xmlns:xs="http://www.w3.org/2001/XMLSchema" xmlns:p="http://schemas.microsoft.com/office/2006/metadata/properties" xmlns:ns2="db69afff-ef6d-41b2-be15-4e5ab98c345c" xmlns:ns3="834f3fda-8975-4252-87e2-aa50d2499674" targetNamespace="http://schemas.microsoft.com/office/2006/metadata/properties" ma:root="true" ma:fieldsID="16dac478d0495a0295b0b53120a234af" ns2:_="" ns3:_="">
    <xsd:import namespace="db69afff-ef6d-41b2-be15-4e5ab98c345c"/>
    <xsd:import namespace="834f3fda-8975-4252-87e2-aa50d24996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9afff-ef6d-41b2-be15-4e5ab98c3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8a0001-ceb3-4787-b16d-aee7c00bd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f3fda-8975-4252-87e2-aa50d24996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c43491b-c1ca-4475-be19-af9819bdba15}" ma:internalName="TaxCatchAll" ma:showField="CatchAllData" ma:web="834f3fda-8975-4252-87e2-aa50d24996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3ED68-700C-42C3-ACFE-6AAA567E78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F05C3-02FF-4BFE-8B1A-1E8AB8F7C6BB}">
  <ds:schemaRefs>
    <ds:schemaRef ds:uri="http://schemas.openxmlformats.org/package/2006/metadata/core-properties"/>
    <ds:schemaRef ds:uri="db69afff-ef6d-41b2-be15-4e5ab98c345c"/>
    <ds:schemaRef ds:uri="http://schemas.microsoft.com/office/infopath/2007/PartnerControls"/>
    <ds:schemaRef ds:uri="http://purl.org/dc/terms/"/>
    <ds:schemaRef ds:uri="http://schemas.microsoft.com/office/2006/documentManagement/types"/>
    <ds:schemaRef ds:uri="834f3fda-8975-4252-87e2-aa50d249967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E12B45-39D9-4369-B7BC-A006BF8AA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9afff-ef6d-41b2-be15-4e5ab98c345c"/>
    <ds:schemaRef ds:uri="834f3fda-8975-4252-87e2-aa50d24996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Stina Rytter Norheim</dc:creator>
  <cp:keywords/>
  <dc:description/>
  <cp:lastModifiedBy>Stina Rytter Norheim</cp:lastModifiedBy>
  <cp:revision/>
  <dcterms:created xsi:type="dcterms:W3CDTF">2021-09-06T08:06:24Z</dcterms:created>
  <dcterms:modified xsi:type="dcterms:W3CDTF">2023-03-24T11:48:28Z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0x010100D6F48E2504C3F44DBAE762D7AE7B871A</vt:lpwstr>
  </property>
</Properties>
</file>