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inary\OneDrive - Sandviks AS\"/>
    </mc:Choice>
  </mc:AlternateContent>
  <xr:revisionPtr revIDLastSave="0" documentId="13_ncr:1_{70E78BFA-931E-479F-A7B5-2318115F62AD}" xr6:coauthVersionLast="47" xr6:coauthVersionMax="47" xr10:uidLastSave="{00000000-0000-0000-0000-000000000000}"/>
  <bookViews>
    <workbookView xWindow="46176" yWindow="-4560" windowWidth="22440" windowHeight="21336" xr2:uid="{EF8EA2A0-B2A1-4B33-AC2C-B4E51CA2777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0" i="1" l="1"/>
  <c r="M174" i="1"/>
  <c r="L170" i="1"/>
  <c r="L166" i="1"/>
  <c r="L89" i="1"/>
  <c r="L83" i="1"/>
  <c r="L87" i="1"/>
  <c r="L164" i="1"/>
  <c r="N164" i="1" s="1"/>
  <c r="N166" i="1"/>
  <c r="L153" i="1"/>
  <c r="L160" i="1"/>
  <c r="L146" i="1"/>
  <c r="N146" i="1" s="1"/>
  <c r="L144" i="1"/>
  <c r="N144" i="1" s="1"/>
  <c r="L142" i="1"/>
  <c r="N142" i="1" s="1"/>
  <c r="L137" i="1"/>
  <c r="L140" i="1"/>
  <c r="N140" i="1" s="1"/>
  <c r="L135" i="1"/>
  <c r="N135" i="1" s="1"/>
  <c r="L133" i="1"/>
  <c r="N133" i="1" s="1"/>
  <c r="N137" i="1"/>
  <c r="L126" i="1"/>
  <c r="N126" i="1" s="1"/>
  <c r="L123" i="1"/>
  <c r="N123" i="1" s="1"/>
  <c r="L120" i="1"/>
  <c r="N120" i="1" s="1"/>
  <c r="L117" i="1"/>
  <c r="N117" i="1" s="1"/>
  <c r="L114" i="1"/>
  <c r="N114" i="1" s="1"/>
  <c r="L110" i="1"/>
  <c r="N110" i="1" s="1"/>
  <c r="L105" i="1"/>
  <c r="N105" i="1" s="1"/>
  <c r="L103" i="1"/>
  <c r="N103" i="1" s="1"/>
  <c r="L100" i="1"/>
  <c r="L98" i="1"/>
  <c r="N98" i="1" s="1"/>
  <c r="L96" i="1"/>
  <c r="N96" i="1" s="1"/>
  <c r="L93" i="1"/>
  <c r="N93" i="1" s="1"/>
  <c r="N89" i="1"/>
  <c r="N83" i="1"/>
  <c r="L78" i="1"/>
  <c r="N78" i="1" s="1"/>
  <c r="L76" i="1"/>
  <c r="N76" i="1" s="1"/>
  <c r="L69" i="1"/>
  <c r="N69" i="1" s="1"/>
  <c r="L62" i="1"/>
  <c r="N62" i="1" s="1"/>
  <c r="L60" i="1"/>
  <c r="N60" i="1" s="1"/>
  <c r="L58" i="1"/>
  <c r="N58" i="1" s="1"/>
  <c r="L53" i="1"/>
  <c r="N53" i="1" s="1"/>
  <c r="L51" i="1"/>
  <c r="N51" i="1" s="1"/>
  <c r="L47" i="1"/>
  <c r="N47" i="1" s="1"/>
  <c r="L40" i="1"/>
  <c r="N40" i="1" s="1"/>
  <c r="L38" i="1"/>
  <c r="N38" i="1" s="1"/>
  <c r="L36" i="1"/>
  <c r="N36" i="1" s="1"/>
  <c r="L34" i="1"/>
  <c r="N34" i="1" s="1"/>
  <c r="L32" i="1"/>
  <c r="N32" i="1" s="1"/>
  <c r="L29" i="1"/>
  <c r="N29" i="1" s="1"/>
  <c r="L23" i="1"/>
  <c r="N23" i="1" s="1"/>
  <c r="L20" i="1"/>
  <c r="N20" i="1" s="1"/>
  <c r="E16" i="1"/>
  <c r="F16" i="1"/>
  <c r="G16" i="1"/>
  <c r="H16" i="1"/>
  <c r="I16" i="1"/>
  <c r="J16" i="1"/>
  <c r="K16" i="1"/>
  <c r="L16" i="1"/>
  <c r="D16" i="1"/>
  <c r="N170" i="1"/>
  <c r="L91" i="1"/>
  <c r="N91" i="1" s="1"/>
  <c r="N87" i="1"/>
  <c r="M16" i="1" l="1"/>
  <c r="O16" i="1" s="1"/>
</calcChain>
</file>

<file path=xl/sharedStrings.xml><?xml version="1.0" encoding="utf-8"?>
<sst xmlns="http://schemas.openxmlformats.org/spreadsheetml/2006/main" count="487" uniqueCount="235">
  <si>
    <t>HØST</t>
  </si>
  <si>
    <t>VINTER</t>
  </si>
  <si>
    <t>JUL</t>
  </si>
  <si>
    <t>TUVA</t>
  </si>
  <si>
    <t>Totalt</t>
  </si>
  <si>
    <t>X</t>
  </si>
  <si>
    <t>JOAKIM</t>
  </si>
  <si>
    <t>Pris (299,-)</t>
  </si>
  <si>
    <t>50/56</t>
  </si>
  <si>
    <t>62/68</t>
  </si>
  <si>
    <t>74/80</t>
  </si>
  <si>
    <t>YOGA</t>
  </si>
  <si>
    <t>Pris (349,-)</t>
  </si>
  <si>
    <t>One size</t>
  </si>
  <si>
    <t>BRUNO</t>
  </si>
  <si>
    <t>LEE</t>
  </si>
  <si>
    <t>Pris (199,-)</t>
  </si>
  <si>
    <t>98/104</t>
  </si>
  <si>
    <t>110/116</t>
  </si>
  <si>
    <t>122/128</t>
  </si>
  <si>
    <t>134/140</t>
  </si>
  <si>
    <t>146/152</t>
  </si>
  <si>
    <t>158/164</t>
  </si>
  <si>
    <t>SISI</t>
  </si>
  <si>
    <t>Pris (599,-)</t>
  </si>
  <si>
    <t>SOL</t>
  </si>
  <si>
    <t>Pris (749,-)</t>
  </si>
  <si>
    <t>FELIX</t>
  </si>
  <si>
    <t>TIDE</t>
  </si>
  <si>
    <t>SØLV</t>
  </si>
  <si>
    <t>Pris (549,-)</t>
  </si>
  <si>
    <t>XS</t>
  </si>
  <si>
    <t>S</t>
  </si>
  <si>
    <t>M</t>
  </si>
  <si>
    <t>L</t>
  </si>
  <si>
    <t>XL</t>
  </si>
  <si>
    <t>RAGNHILD</t>
  </si>
  <si>
    <t>TRØYE</t>
  </si>
  <si>
    <t>Pris (799,-)</t>
  </si>
  <si>
    <t>LONGS</t>
  </si>
  <si>
    <t>KATARINA</t>
  </si>
  <si>
    <t>GJERTRUD</t>
  </si>
  <si>
    <t>Pris (1549,-)</t>
  </si>
  <si>
    <t>ELI</t>
  </si>
  <si>
    <t>STINA</t>
  </si>
  <si>
    <t>Pris (949,-)</t>
  </si>
  <si>
    <t>BIBBI</t>
  </si>
  <si>
    <t>Pris (1599,-)</t>
  </si>
  <si>
    <t>Pris (499,-)</t>
  </si>
  <si>
    <t>S/M</t>
  </si>
  <si>
    <t>L/XL</t>
  </si>
  <si>
    <t>LOUISE</t>
  </si>
  <si>
    <t>ENG</t>
  </si>
  <si>
    <t>Pris (649,-)</t>
  </si>
  <si>
    <t>SOLVEIG</t>
  </si>
  <si>
    <t>SHERRI</t>
  </si>
  <si>
    <t>KASPARA</t>
  </si>
  <si>
    <t>FREJA</t>
  </si>
  <si>
    <t>LUNA</t>
  </si>
  <si>
    <t>SUNNIVA</t>
  </si>
  <si>
    <t>EMIL</t>
  </si>
  <si>
    <t>HALGEIR</t>
  </si>
  <si>
    <t>BRAM</t>
  </si>
  <si>
    <t>ANDERS t-skjorte i fargen "Hvit"</t>
  </si>
  <si>
    <t>ANDERS</t>
  </si>
  <si>
    <t>HUBERT trøye i fargen "Hvit"</t>
  </si>
  <si>
    <t>HUBERT</t>
  </si>
  <si>
    <t>MATEO</t>
  </si>
  <si>
    <t>Pris (449,-)</t>
  </si>
  <si>
    <t>TRYGVE</t>
  </si>
  <si>
    <t>Pris (699,-)</t>
  </si>
  <si>
    <t>AMANDUS</t>
  </si>
  <si>
    <t>AMALIE</t>
  </si>
  <si>
    <t>AGNETE</t>
  </si>
  <si>
    <t>Pris (2399,-)</t>
  </si>
  <si>
    <t>Tidløs - AW2023</t>
  </si>
  <si>
    <t>TUVA pysj i mønster "Lillebjørn" - rosa</t>
  </si>
  <si>
    <t>TUVA pysj i mønster "Lillebjørn" - blå</t>
  </si>
  <si>
    <t>TUVA pysj i mønster "Lillebjørn" - grå</t>
  </si>
  <si>
    <t>TUVA pysj i mønster "Fossiler" - grå</t>
  </si>
  <si>
    <t>TUVA pysj i mønster "Fossiler" - rosa</t>
  </si>
  <si>
    <t>TUVA pysj i mønster "Fossiler" - blå</t>
  </si>
  <si>
    <t>TUVA pysj i mønster "Keramikk" - blå</t>
  </si>
  <si>
    <t>TUVA pysj i mønster "Sol" - vinrød</t>
  </si>
  <si>
    <t>TUVA pysj i mønster "Sol" - lyseblå</t>
  </si>
  <si>
    <t>TUVA pysj i mønster "Julestrikk" - blå</t>
  </si>
  <si>
    <t>JOAKIM omslagsbody i mønster "Lillebjørn" - grå</t>
  </si>
  <si>
    <t>JOAKIM omslagsbody i fargen "Hvit" - soro</t>
  </si>
  <si>
    <t>YOGA bukse i mønster "Lillebjørn" - grå</t>
  </si>
  <si>
    <t>BRUNO smekke i mønster "Fossiler" - grå</t>
  </si>
  <si>
    <t>BRUNO smekke i mønster "Fossiler" - rosa</t>
  </si>
  <si>
    <t>BRUNO smekke i mønster "Fossiler" - blå</t>
  </si>
  <si>
    <t>LEE gulpeklut 2-pak "Lillebjørn/Fossiler" - rosa</t>
  </si>
  <si>
    <t>LEE gulpeklut 2-pak "Lillebjørn/Fossiler" - blå</t>
  </si>
  <si>
    <t>LEE gulpeklut 2-pak "Lillebjørn/Fossiler" - grå</t>
  </si>
  <si>
    <t>ALEX vaskekluter 6-pak ROSA</t>
  </si>
  <si>
    <t>ALEX vaskekluter 6-pak BLÅ</t>
  </si>
  <si>
    <t>ALEX</t>
  </si>
  <si>
    <t>LYKKE koseklut i mønster "Lillebjørn" - grå</t>
  </si>
  <si>
    <t>LYKKE</t>
  </si>
  <si>
    <t>Pris (399,-)</t>
  </si>
  <si>
    <t>LOVE badeponcho i mønster "Lillebjørn" - grå</t>
  </si>
  <si>
    <t>LOVE</t>
  </si>
  <si>
    <t>MATHILDE teppe/laken i mønster "Lillebjørn" - grå</t>
  </si>
  <si>
    <t>MATHILDE</t>
  </si>
  <si>
    <t>SISI nattkjole i mønster "Lillebjørn" - rosa</t>
  </si>
  <si>
    <t>SISI nattkjole i mønster "Myrull" - vinrød</t>
  </si>
  <si>
    <t>SISI nattkjole i mønster "Julestrikk" - blå</t>
  </si>
  <si>
    <t>SOL sett i mønster "Fossiler" - rosa</t>
  </si>
  <si>
    <t>SOL sett i mønster "Myrull" - blå</t>
  </si>
  <si>
    <t xml:space="preserve">SOL sett i mønster "Sol" - vinrød </t>
  </si>
  <si>
    <t>TIDE sett i mønster "Fossiler" - grå</t>
  </si>
  <si>
    <t>TIDE sett i mønster "Keramikk" - blå</t>
  </si>
  <si>
    <t>TIDE sett i mønster "Fossiler" - blå</t>
  </si>
  <si>
    <t>TIDE sett i mønster "Sol" - lyseblå</t>
  </si>
  <si>
    <t>TIDE sett i mønster "Julestrikk" - blå</t>
  </si>
  <si>
    <t>SØLV hoodie i fargen "Grå"</t>
  </si>
  <si>
    <t>RAGNHILD trøye i mønster "Myrull" - blå</t>
  </si>
  <si>
    <t xml:space="preserve">RAGNHILD trøye i mønster "Keramikk" - blå </t>
  </si>
  <si>
    <t>RAGNHILD trøye i mønster "Myrull" - vinrød</t>
  </si>
  <si>
    <t>RAGNHILD trøye i mønster "Sol" - rød</t>
  </si>
  <si>
    <t>RAGNHILD longs i mønster "Keramikk" - blå</t>
  </si>
  <si>
    <t>KATARINA bukse i mønster "Myrull" - blå</t>
  </si>
  <si>
    <t>RAGNHILD longs i mønster "Myrull" - vinrød</t>
  </si>
  <si>
    <t>KATARINA bukse i mønster "Sol" - rød</t>
  </si>
  <si>
    <t>RAGNHILD longs i mønster "Julestrikk" - blå</t>
  </si>
  <si>
    <t>GJERTRUD sett i mønster "Fossiler" - grå</t>
  </si>
  <si>
    <t>ELI kjole i mønster "Fossiler" - blå</t>
  </si>
  <si>
    <t>ELI kjole i mønster "Fossiler" - rosa</t>
  </si>
  <si>
    <t>ELI kjole i mønster "Myrull" - vinrød</t>
  </si>
  <si>
    <t>ELI kjole i mønster "Julestrikk" - blå</t>
  </si>
  <si>
    <t>Pris (849,-)</t>
  </si>
  <si>
    <t>COCO</t>
  </si>
  <si>
    <t>Onesize</t>
  </si>
  <si>
    <t>LOUISE morgenkåpe i mønster "Myrull" - blå</t>
  </si>
  <si>
    <t>Pris (1349,-)</t>
  </si>
  <si>
    <t>JULIA</t>
  </si>
  <si>
    <t>JULIA kjole i mønster "Myrull" - blå</t>
  </si>
  <si>
    <t>ENG sett i mønster "Myrull" - grønn</t>
  </si>
  <si>
    <t>ANDREA t-skjorte i mønster "Fossiler" - blå</t>
  </si>
  <si>
    <t>ANDREA t-skjorte i mønster "Myrull" - grønn</t>
  </si>
  <si>
    <t>ANDREA</t>
  </si>
  <si>
    <t>KRISTINE bralette i fargen "Grå"</t>
  </si>
  <si>
    <t>-</t>
  </si>
  <si>
    <t>MARTINE truse i fargen "Grå"</t>
  </si>
  <si>
    <t>KRISTINE</t>
  </si>
  <si>
    <t>MARTINE</t>
  </si>
  <si>
    <t>SOLVEIG sovemaske i mønster "Keramikk" - blå</t>
  </si>
  <si>
    <t>SOLVEIG sovemaske i fargen "Grå"</t>
  </si>
  <si>
    <t>SOLVEIG sovemaske i fargen "Vinrød"</t>
  </si>
  <si>
    <t>SUNNIVA hoodiekjole i fargen "Grå"</t>
  </si>
  <si>
    <t>SUNNIVA hoodiekjole i fargen "Vinrød"</t>
  </si>
  <si>
    <t>SUNNIVA hoodiekjole i fargen "Blå"</t>
  </si>
  <si>
    <t>Pris (1199,-)</t>
  </si>
  <si>
    <t>FREJA genser i fargen "Grå"</t>
  </si>
  <si>
    <t>FREJA genser i fargen "Blå"</t>
  </si>
  <si>
    <t>FREJA genser i fargen "Vinrød"</t>
  </si>
  <si>
    <t>SHERRI genser i fargen "Grå"</t>
  </si>
  <si>
    <t>SHERRI genser i fargen "Vinrød"</t>
  </si>
  <si>
    <t>SHERRI genser i fargen "Blå"</t>
  </si>
  <si>
    <t>LUNA jogger i fargen "Grå"</t>
  </si>
  <si>
    <t>LUNA jogger i fargen "Blå"</t>
  </si>
  <si>
    <t>LUNA jogger i fargen "Vinrød"</t>
  </si>
  <si>
    <t>KASPARA leggings i fargen "Grå"</t>
  </si>
  <si>
    <t>KASPARA leggings i fargen "Vinrød"</t>
  </si>
  <si>
    <t>KASPARA leggings i fargen "Blå"</t>
  </si>
  <si>
    <t>TUVA pysj i mønster "Anis" - rosa</t>
  </si>
  <si>
    <t>TUVA pysj i mønster "Anis" - grå</t>
  </si>
  <si>
    <t>SISI nattkjole i mønster "Anis" - rosa</t>
  </si>
  <si>
    <t>SISI nattkjole i mønster "Anis" - grå</t>
  </si>
  <si>
    <t>SOL sett i mønster "Anis" - rosa</t>
  </si>
  <si>
    <t>RAGNHILD trøye i mønster "Anis" - rosa</t>
  </si>
  <si>
    <t>RAGNHILD trøye i mønster "Anis" - grå</t>
  </si>
  <si>
    <t>RAGNHILD longs i mønster "Anis" - rosa</t>
  </si>
  <si>
    <t>RAGNHILD longs i mønster "Anis" - grå</t>
  </si>
  <si>
    <t>ELI kjole i mønster "Anis" - grå</t>
  </si>
  <si>
    <t>BIBBI onepiece i mønster "Anis" - grå</t>
  </si>
  <si>
    <t>COCO kort morgenkåpe i mønster "Anis" - grå</t>
  </si>
  <si>
    <t>JULIA kjole i mønster "Anis" - grå</t>
  </si>
  <si>
    <t>ENG sett i mønster "Anis" - rosa</t>
  </si>
  <si>
    <t>KRISTINE bralette i mønster "Anis" - grå</t>
  </si>
  <si>
    <t>MARTINE truse i mønster "Anis" - grå</t>
  </si>
  <si>
    <t>SOLVEIG sovemaske i mønster "Anis" - rosa</t>
  </si>
  <si>
    <t>FELIX bukse i mønster "Vandring"</t>
  </si>
  <si>
    <t>EMIL bukse i mønster "Keramikk" - blå</t>
  </si>
  <si>
    <t>EMIL bukse i mønster "Fossiler" - grå</t>
  </si>
  <si>
    <t xml:space="preserve">EMIL bukse i mønster "Vandring" </t>
  </si>
  <si>
    <t>EMIL bukse i mønster "Julestrikk" - blå</t>
  </si>
  <si>
    <t>HALGEIR nattboxer i mønster "Keramikk" - blå</t>
  </si>
  <si>
    <t>HALGEIR nattboxer i mønster "Vandring"</t>
  </si>
  <si>
    <t>ANDERS t-skjorte i fargen "Grå"</t>
  </si>
  <si>
    <t>ANDERS t-skjorte i fargen "Blå"</t>
  </si>
  <si>
    <t xml:space="preserve">EMIL bukse i fargen "Grå" </t>
  </si>
  <si>
    <t xml:space="preserve">EMIL bukse i fargen "Blå" </t>
  </si>
  <si>
    <t>BRAM hoodie i fargen "Grå"</t>
  </si>
  <si>
    <t>BRAM hoodie i fargen "Blå"</t>
  </si>
  <si>
    <t>MATEO i mønster "Lillebjørn" - grå 65x80</t>
  </si>
  <si>
    <t>TRYGVE i mønster "Anis" - rosa 80x100</t>
  </si>
  <si>
    <t>TRYGVE i mønster "Keramikk" - blå 80x100</t>
  </si>
  <si>
    <t>AMANDUS sengetøy i mønster "Myrull" - blå 140x200</t>
  </si>
  <si>
    <t>AMANDUS sengetøy i mønster "Anis" - grå 140x200</t>
  </si>
  <si>
    <t>140x200</t>
  </si>
  <si>
    <t>AMANDUS sengetøy i mønster "Anis" - rosa 140x200</t>
  </si>
  <si>
    <t>AMANDUS sengetøy i mønster "Keramikk" - blå 140x200</t>
  </si>
  <si>
    <t>AMANDUS sengetøy i mønster "Myrull" - grønn 140x200</t>
  </si>
  <si>
    <t>AMANDUS sengetøy i mønster "Vandring" 140x200</t>
  </si>
  <si>
    <t>AMALIE sengetøy i mønster "Myrull" - blå 140x220</t>
  </si>
  <si>
    <t>AMALIE sengetøy i mønster "Anis" - grå 140x220</t>
  </si>
  <si>
    <t>AMALIE sengetøy i mønster "Keramikk" - blå 140x220</t>
  </si>
  <si>
    <t>AMALIE sengetøy i mønster "Myrull" - grønn 140x220</t>
  </si>
  <si>
    <t>AMALIE sengetøy i mønster "Vandring" 140x220</t>
  </si>
  <si>
    <t>140x220</t>
  </si>
  <si>
    <t>AYA putetrekk i fargen "Hvit"</t>
  </si>
  <si>
    <t>AYA putetrekk i fargen "Grå"</t>
  </si>
  <si>
    <t>AYA putetrekk i fargen "Blå"</t>
  </si>
  <si>
    <t>EVA hotelputetrekk i fargen "Hvit"</t>
  </si>
  <si>
    <t>AYA</t>
  </si>
  <si>
    <t>EVA</t>
  </si>
  <si>
    <t>AGNETE sengetøy dobbelt i mønster "Myrull" - blå 200x220</t>
  </si>
  <si>
    <t>70x100</t>
  </si>
  <si>
    <t>50x70</t>
  </si>
  <si>
    <t>200x220</t>
  </si>
  <si>
    <t>AGNETE sengetøy dobbelt i mønster "Anis" - grå 200x220</t>
  </si>
  <si>
    <t>SUM</t>
  </si>
  <si>
    <t>NOOS</t>
  </si>
  <si>
    <t>STINA kjole i mønster "Myrull" - blå</t>
  </si>
  <si>
    <t xml:space="preserve">STINA kjole i mønster "Anis" - rosa </t>
  </si>
  <si>
    <t>STINA kjole i mønster "Keramikk" - blå</t>
  </si>
  <si>
    <t>STINA kjole i mønster "Vandring"</t>
  </si>
  <si>
    <t>FELIX bukse i fargen "Grå"</t>
  </si>
  <si>
    <t>Prisene er oppdatert 01.03.23</t>
  </si>
  <si>
    <t>Pris (ut 549,-)</t>
  </si>
  <si>
    <t>Pris (149,-)</t>
  </si>
  <si>
    <t>EVA hotelputetrekk i fargen "Grå"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</si>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</sst>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Arial"/>
      <family val="2"/>
    </font>
    <font>
      <sz val="8"/>
      <name val="Calibri"/>
      <family val="2"/>
      <scheme val="minor"/>
    </font>
    <font>
      <sz val="12"/>
      <color rgb="FFFF0000"/>
      <name val="Arial"/>
      <family val="2"/>
    </font>
    <font>
      <strike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0" borderId="22" xfId="0" applyFont="1" applyBorder="1"/>
    <xf numFmtId="0" fontId="1" fillId="0" borderId="23" xfId="0" applyFont="1" applyBorder="1"/>
    <xf numFmtId="0" fontId="1" fillId="2" borderId="24" xfId="0" applyFont="1" applyFill="1" applyBorder="1"/>
    <xf numFmtId="0" fontId="1" fillId="0" borderId="10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6" xfId="0" applyFont="1" applyFill="1" applyBorder="1"/>
    <xf numFmtId="0" fontId="1" fillId="3" borderId="15" xfId="0" applyFont="1" applyFill="1" applyBorder="1"/>
    <xf numFmtId="0" fontId="1" fillId="3" borderId="5" xfId="0" applyFont="1" applyFill="1" applyBorder="1"/>
    <xf numFmtId="0" fontId="1" fillId="3" borderId="8" xfId="0" applyFont="1" applyFill="1" applyBorder="1"/>
    <xf numFmtId="0" fontId="1" fillId="3" borderId="4" xfId="0" applyFont="1" applyFill="1" applyBorder="1"/>
    <xf numFmtId="0" fontId="1" fillId="3" borderId="22" xfId="0" applyFont="1" applyFill="1" applyBorder="1"/>
    <xf numFmtId="0" fontId="1" fillId="2" borderId="2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3" borderId="1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4" xfId="0" applyFont="1" applyFill="1" applyBorder="1"/>
    <xf numFmtId="0" fontId="1" fillId="4" borderId="3" xfId="0" applyFont="1" applyFill="1" applyBorder="1"/>
    <xf numFmtId="0" fontId="1" fillId="4" borderId="5" xfId="0" applyFont="1" applyFill="1" applyBorder="1"/>
    <xf numFmtId="0" fontId="1" fillId="4" borderId="22" xfId="0" applyFont="1" applyFill="1" applyBorder="1"/>
    <xf numFmtId="0" fontId="1" fillId="4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4" borderId="9" xfId="0" applyFont="1" applyFill="1" applyBorder="1"/>
    <xf numFmtId="0" fontId="1" fillId="4" borderId="8" xfId="0" applyFont="1" applyFill="1" applyBorder="1"/>
    <xf numFmtId="0" fontId="0" fillId="5" borderId="29" xfId="0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0" borderId="34" xfId="0" applyFont="1" applyBorder="1"/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8" xfId="0" applyFont="1" applyBorder="1"/>
    <xf numFmtId="0" fontId="1" fillId="0" borderId="39" xfId="0" applyFont="1" applyBorder="1"/>
    <xf numFmtId="0" fontId="1" fillId="2" borderId="40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19" xfId="0" applyFont="1" applyFill="1" applyBorder="1"/>
    <xf numFmtId="0" fontId="1" fillId="6" borderId="20" xfId="0" applyFont="1" applyFill="1" applyBorder="1"/>
    <xf numFmtId="0" fontId="1" fillId="6" borderId="21" xfId="0" applyFont="1" applyFill="1" applyBorder="1"/>
    <xf numFmtId="0" fontId="1" fillId="3" borderId="1" xfId="0" applyFont="1" applyFill="1" applyBorder="1"/>
    <xf numFmtId="0" fontId="4" fillId="3" borderId="5" xfId="0" applyFont="1" applyFill="1" applyBorder="1"/>
    <xf numFmtId="0" fontId="4" fillId="0" borderId="3" xfId="0" applyFont="1" applyBorder="1"/>
    <xf numFmtId="0" fontId="4" fillId="0" borderId="5" xfId="0" applyFont="1" applyBorder="1"/>
    <xf numFmtId="0" fontId="1" fillId="4" borderId="38" xfId="0" applyFont="1" applyFill="1" applyBorder="1"/>
    <xf numFmtId="0" fontId="1" fillId="4" borderId="31" xfId="0" applyFont="1" applyFill="1" applyBorder="1"/>
    <xf numFmtId="0" fontId="1" fillId="4" borderId="31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1" fillId="9" borderId="19" xfId="0" applyFont="1" applyFill="1" applyBorder="1"/>
    <xf numFmtId="0" fontId="1" fillId="9" borderId="20" xfId="0" applyFont="1" applyFill="1" applyBorder="1"/>
    <xf numFmtId="0" fontId="1" fillId="9" borderId="21" xfId="0" applyFont="1" applyFill="1" applyBorder="1"/>
    <xf numFmtId="0" fontId="1" fillId="0" borderId="19" xfId="0" applyFont="1" applyBorder="1"/>
    <xf numFmtId="0" fontId="1" fillId="0" borderId="21" xfId="0" applyFont="1" applyBorder="1"/>
    <xf numFmtId="0" fontId="1" fillId="0" borderId="25" xfId="0" applyFont="1" applyBorder="1"/>
    <xf numFmtId="0" fontId="1" fillId="0" borderId="26" xfId="0" applyFont="1" applyBorder="1"/>
    <xf numFmtId="0" fontId="1" fillId="9" borderId="35" xfId="0" applyFont="1" applyFill="1" applyBorder="1"/>
    <xf numFmtId="0" fontId="1" fillId="9" borderId="36" xfId="0" applyFont="1" applyFill="1" applyBorder="1"/>
    <xf numFmtId="0" fontId="1" fillId="9" borderId="37" xfId="0" applyFont="1" applyFill="1" applyBorder="1"/>
    <xf numFmtId="0" fontId="1" fillId="0" borderId="20" xfId="0" applyFont="1" applyBorder="1"/>
    <xf numFmtId="0" fontId="4" fillId="3" borderId="4" xfId="0" applyFont="1" applyFill="1" applyBorder="1"/>
    <xf numFmtId="0" fontId="1" fillId="0" borderId="8" xfId="0" applyFont="1" applyBorder="1" applyAlignment="1">
      <alignment horizontal="center" vertical="center"/>
    </xf>
    <xf numFmtId="0" fontId="1" fillId="0" borderId="43" xfId="0" applyFont="1" applyBorder="1"/>
    <xf numFmtId="0" fontId="1" fillId="8" borderId="35" xfId="0" applyFont="1" applyFill="1" applyBorder="1"/>
    <xf numFmtId="0" fontId="1" fillId="0" borderId="37" xfId="0" applyFont="1" applyBorder="1"/>
    <xf numFmtId="0" fontId="1" fillId="8" borderId="19" xfId="0" applyFont="1" applyFill="1" applyBorder="1"/>
    <xf numFmtId="0" fontId="1" fillId="8" borderId="21" xfId="0" applyFont="1" applyFill="1" applyBorder="1"/>
    <xf numFmtId="0" fontId="1" fillId="8" borderId="43" xfId="0" applyFont="1" applyFill="1" applyBorder="1"/>
    <xf numFmtId="0" fontId="1" fillId="8" borderId="20" xfId="0" applyFont="1" applyFill="1" applyBorder="1"/>
    <xf numFmtId="0" fontId="1" fillId="8" borderId="37" xfId="0" applyFont="1" applyFill="1" applyBorder="1"/>
    <xf numFmtId="0" fontId="1" fillId="9" borderId="7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25" xfId="0" applyFont="1" applyFill="1" applyBorder="1"/>
    <xf numFmtId="0" fontId="1" fillId="3" borderId="26" xfId="0" applyFont="1" applyFill="1" applyBorder="1"/>
    <xf numFmtId="0" fontId="1" fillId="8" borderId="1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44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9" borderId="44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1" fillId="3" borderId="9" xfId="0" applyFont="1" applyFill="1" applyBorder="1"/>
    <xf numFmtId="0" fontId="1" fillId="3" borderId="4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3" borderId="14" xfId="0" applyFont="1" applyFill="1" applyBorder="1"/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10" borderId="34" xfId="0" applyFont="1" applyFill="1" applyBorder="1" applyAlignment="1">
      <alignment horizontal="center"/>
    </xf>
    <xf numFmtId="0" fontId="1" fillId="10" borderId="52" xfId="0" applyFont="1" applyFill="1" applyBorder="1" applyAlignment="1">
      <alignment horizontal="center"/>
    </xf>
    <xf numFmtId="0" fontId="1" fillId="10" borderId="23" xfId="0" applyFont="1" applyFill="1" applyBorder="1" applyAlignment="1">
      <alignment horizontal="center"/>
    </xf>
    <xf numFmtId="0" fontId="5" fillId="0" borderId="4" xfId="0" applyFont="1" applyBorder="1"/>
    <xf numFmtId="0" fontId="5" fillId="0" borderId="22" xfId="0" applyFont="1" applyBorder="1"/>
    <xf numFmtId="0" fontId="5" fillId="11" borderId="29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26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/>
    </xf>
    <xf numFmtId="0" fontId="1" fillId="11" borderId="25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8" xfId="0" applyFont="1" applyBorder="1"/>
    <xf numFmtId="0" fontId="1" fillId="11" borderId="16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horizontal="center" vertical="center"/>
    </xf>
    <xf numFmtId="0" fontId="1" fillId="11" borderId="16" xfId="0" applyFont="1" applyFill="1" applyBorder="1"/>
    <xf numFmtId="0" fontId="1" fillId="11" borderId="17" xfId="0" applyFont="1" applyFill="1" applyBorder="1"/>
    <xf numFmtId="0" fontId="1" fillId="11" borderId="18" xfId="0" applyFont="1" applyFill="1" applyBorder="1"/>
    <xf numFmtId="0" fontId="5" fillId="3" borderId="5" xfId="0" applyFont="1" applyFill="1" applyBorder="1"/>
    <xf numFmtId="0" fontId="5" fillId="3" borderId="8" xfId="0" applyFont="1" applyFill="1" applyBorder="1"/>
    <xf numFmtId="0" fontId="1" fillId="11" borderId="14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15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9" xfId="0" applyFont="1" applyBorder="1"/>
    <xf numFmtId="0" fontId="1" fillId="11" borderId="41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42" xfId="0" applyFont="1" applyFill="1" applyBorder="1" applyAlignment="1">
      <alignment horizontal="center" vertical="center"/>
    </xf>
    <xf numFmtId="0" fontId="1" fillId="7" borderId="14" xfId="0" applyFont="1" applyFill="1" applyBorder="1"/>
    <xf numFmtId="0" fontId="1" fillId="7" borderId="6" xfId="0" applyFont="1" applyFill="1" applyBorder="1"/>
    <xf numFmtId="0" fontId="1" fillId="7" borderId="15" xfId="0" applyFont="1" applyFill="1" applyBorder="1"/>
    <xf numFmtId="0" fontId="1" fillId="12" borderId="14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1E77-573F-4C44-B526-2C6230D352AB}">
  <dimension ref="A1:P177"/>
  <sheetViews>
    <sheetView tabSelected="1" topLeftCell="A147" zoomScale="85" zoomScaleNormal="85" workbookViewId="0">
      <selection activeCell="M184" sqref="M184"/>
    </sheetView>
  </sheetViews>
  <sheetFormatPr baseColWidth="10" defaultColWidth="11.5546875" defaultRowHeight="15" x14ac:dyDescent="0.25"/>
  <cols>
    <col min="1" max="1" width="12.5546875" style="4" customWidth="1"/>
    <col min="2" max="2" width="60.5546875" style="5" customWidth="1"/>
    <col min="3" max="3" width="11" style="6" customWidth="1"/>
    <col min="4" max="7" width="11.88671875" style="6" customWidth="1"/>
    <col min="8" max="8" width="13.44140625" style="6" customWidth="1"/>
    <col min="9" max="11" width="11.88671875" style="6" customWidth="1"/>
    <col min="12" max="12" width="14.109375" style="5" customWidth="1"/>
    <col min="13" max="13" width="13.88671875" style="5" customWidth="1"/>
    <col min="14" max="14" width="15.33203125" style="5" customWidth="1"/>
    <col min="15" max="16384" width="11.5546875" style="5"/>
  </cols>
  <sheetData>
    <row r="1" spans="1:16" s="3" customFormat="1" ht="24.6" x14ac:dyDescent="0.4">
      <c r="A1" s="1"/>
      <c r="B1" s="7" t="s">
        <v>75</v>
      </c>
      <c r="C1" s="2"/>
      <c r="D1" s="2"/>
      <c r="E1" s="2"/>
      <c r="F1" s="2"/>
      <c r="G1" s="2"/>
      <c r="H1" s="2"/>
      <c r="I1" s="2"/>
      <c r="J1" s="2"/>
      <c r="K1" s="2"/>
    </row>
    <row r="2" spans="1:16" ht="15.6" thickBot="1" x14ac:dyDescent="0.3">
      <c r="B2" s="179" t="s">
        <v>230</v>
      </c>
      <c r="C2" s="180"/>
      <c r="D2" s="180"/>
      <c r="E2" s="181"/>
      <c r="F2" s="24"/>
      <c r="G2" s="24"/>
      <c r="H2" s="24"/>
      <c r="I2" s="24"/>
      <c r="J2" s="24"/>
      <c r="K2" s="24"/>
      <c r="L2" s="12"/>
    </row>
    <row r="3" spans="1:16" x14ac:dyDescent="0.25">
      <c r="B3" s="21"/>
      <c r="C3" s="43"/>
      <c r="D3" s="39">
        <v>56</v>
      </c>
      <c r="E3" s="25">
        <v>62</v>
      </c>
      <c r="F3" s="25">
        <v>68</v>
      </c>
      <c r="G3" s="25">
        <v>74</v>
      </c>
      <c r="H3" s="25">
        <v>80</v>
      </c>
      <c r="I3" s="25">
        <v>86</v>
      </c>
      <c r="J3" s="25">
        <v>92</v>
      </c>
      <c r="K3" s="25">
        <v>98</v>
      </c>
      <c r="L3" s="26">
        <v>104</v>
      </c>
      <c r="M3" s="4"/>
    </row>
    <row r="4" spans="1:16" x14ac:dyDescent="0.25">
      <c r="A4" s="4" t="s">
        <v>0</v>
      </c>
      <c r="B4" s="21" t="s">
        <v>76</v>
      </c>
      <c r="C4" s="74"/>
      <c r="D4" s="40"/>
      <c r="L4" s="27"/>
      <c r="M4" s="4"/>
    </row>
    <row r="5" spans="1:16" x14ac:dyDescent="0.25">
      <c r="A5" s="37" t="s">
        <v>0</v>
      </c>
      <c r="B5" s="38" t="s">
        <v>77</v>
      </c>
      <c r="C5" s="75"/>
      <c r="D5" s="41"/>
      <c r="E5" s="31"/>
      <c r="F5" s="31"/>
      <c r="G5" s="31"/>
      <c r="H5" s="31"/>
      <c r="I5" s="31"/>
      <c r="J5" s="31"/>
      <c r="K5" s="31"/>
      <c r="L5" s="32"/>
      <c r="M5" s="4"/>
    </row>
    <row r="6" spans="1:16" x14ac:dyDescent="0.25">
      <c r="A6" s="4" t="s">
        <v>0</v>
      </c>
      <c r="B6" s="21" t="s">
        <v>78</v>
      </c>
      <c r="C6" s="75"/>
      <c r="D6" s="40"/>
      <c r="L6" s="27"/>
      <c r="M6" s="4"/>
    </row>
    <row r="7" spans="1:16" x14ac:dyDescent="0.25">
      <c r="A7" s="37" t="s">
        <v>0</v>
      </c>
      <c r="B7" s="38" t="s">
        <v>79</v>
      </c>
      <c r="C7" s="75"/>
      <c r="D7" s="41"/>
      <c r="E7" s="31"/>
      <c r="F7" s="31"/>
      <c r="G7" s="31"/>
      <c r="H7" s="31"/>
      <c r="I7" s="31"/>
      <c r="J7" s="31"/>
      <c r="K7" s="31"/>
      <c r="L7" s="32"/>
      <c r="M7" s="4"/>
    </row>
    <row r="8" spans="1:16" x14ac:dyDescent="0.25">
      <c r="A8" s="4" t="s">
        <v>0</v>
      </c>
      <c r="B8" s="21" t="s">
        <v>80</v>
      </c>
      <c r="C8" s="75"/>
      <c r="D8" s="40"/>
      <c r="L8" s="27"/>
      <c r="M8" s="4"/>
    </row>
    <row r="9" spans="1:16" x14ac:dyDescent="0.25">
      <c r="A9" s="37" t="s">
        <v>0</v>
      </c>
      <c r="B9" s="38" t="s">
        <v>81</v>
      </c>
      <c r="C9" s="75"/>
      <c r="D9" s="41"/>
      <c r="E9" s="31"/>
      <c r="F9" s="31"/>
      <c r="G9" s="31"/>
      <c r="H9" s="31"/>
      <c r="I9" s="31"/>
      <c r="J9" s="31"/>
      <c r="K9" s="31"/>
      <c r="L9" s="32"/>
      <c r="M9" s="4"/>
    </row>
    <row r="10" spans="1:16" x14ac:dyDescent="0.25">
      <c r="A10" s="4" t="s">
        <v>0</v>
      </c>
      <c r="B10" s="21" t="s">
        <v>166</v>
      </c>
      <c r="C10" s="75"/>
      <c r="D10" s="40"/>
      <c r="L10" s="27"/>
      <c r="M10" s="4"/>
    </row>
    <row r="11" spans="1:16" x14ac:dyDescent="0.25">
      <c r="A11" s="37" t="s">
        <v>0</v>
      </c>
      <c r="B11" s="38" t="s">
        <v>82</v>
      </c>
      <c r="C11" s="75"/>
      <c r="D11" s="41"/>
      <c r="E11" s="31"/>
      <c r="F11" s="31"/>
      <c r="G11" s="31"/>
      <c r="H11" s="31"/>
      <c r="I11" s="31"/>
      <c r="J11" s="31"/>
      <c r="K11" s="31"/>
      <c r="L11" s="32"/>
      <c r="M11" s="4"/>
    </row>
    <row r="12" spans="1:16" x14ac:dyDescent="0.25">
      <c r="A12" s="182" t="s">
        <v>0</v>
      </c>
      <c r="B12" s="183" t="s">
        <v>167</v>
      </c>
      <c r="C12" s="184"/>
      <c r="D12" s="185"/>
      <c r="E12" s="186"/>
      <c r="F12" s="186"/>
      <c r="G12" s="186"/>
      <c r="H12" s="186"/>
      <c r="I12" s="186"/>
      <c r="J12" s="186"/>
      <c r="K12" s="186"/>
      <c r="L12" s="187"/>
      <c r="M12" s="4"/>
    </row>
    <row r="13" spans="1:16" x14ac:dyDescent="0.25">
      <c r="A13" s="37" t="s">
        <v>1</v>
      </c>
      <c r="B13" s="38" t="s">
        <v>83</v>
      </c>
      <c r="C13" s="75"/>
      <c r="D13" s="41"/>
      <c r="E13" s="31"/>
      <c r="F13" s="31"/>
      <c r="G13" s="31"/>
      <c r="H13" s="31"/>
      <c r="I13" s="31"/>
      <c r="J13" s="31"/>
      <c r="K13" s="31"/>
      <c r="L13" s="32"/>
      <c r="M13" s="4"/>
    </row>
    <row r="14" spans="1:16" ht="15.6" thickBot="1" x14ac:dyDescent="0.3">
      <c r="A14" s="4" t="s">
        <v>1</v>
      </c>
      <c r="B14" s="21" t="s">
        <v>84</v>
      </c>
      <c r="C14" s="75"/>
      <c r="D14" s="40"/>
      <c r="L14" s="27"/>
      <c r="M14" s="22"/>
      <c r="N14" s="12"/>
      <c r="O14" s="12"/>
    </row>
    <row r="15" spans="1:16" ht="15.6" thickBot="1" x14ac:dyDescent="0.3">
      <c r="A15" s="104" t="s">
        <v>2</v>
      </c>
      <c r="B15" s="36" t="s">
        <v>85</v>
      </c>
      <c r="C15" s="76"/>
      <c r="D15" s="35"/>
      <c r="E15" s="33"/>
      <c r="F15" s="33"/>
      <c r="G15" s="33"/>
      <c r="H15" s="33"/>
      <c r="I15" s="33"/>
      <c r="J15" s="33"/>
      <c r="K15" s="33"/>
      <c r="L15" s="34"/>
      <c r="M15" s="23" t="s">
        <v>3</v>
      </c>
      <c r="N15" s="19" t="s">
        <v>231</v>
      </c>
      <c r="O15" s="20" t="s">
        <v>4</v>
      </c>
      <c r="P15" s="4"/>
    </row>
    <row r="16" spans="1:16" ht="15.6" thickBot="1" x14ac:dyDescent="0.3">
      <c r="A16" s="1"/>
      <c r="B16" s="28"/>
      <c r="C16" s="77"/>
      <c r="D16" s="42">
        <f>SUM(D4:D15)</f>
        <v>0</v>
      </c>
      <c r="E16" s="29">
        <f t="shared" ref="E16:L16" si="0">SUM(E4:E15)</f>
        <v>0</v>
      </c>
      <c r="F16" s="29">
        <f t="shared" si="0"/>
        <v>0</v>
      </c>
      <c r="G16" s="29">
        <f t="shared" si="0"/>
        <v>0</v>
      </c>
      <c r="H16" s="29">
        <f t="shared" si="0"/>
        <v>0</v>
      </c>
      <c r="I16" s="29">
        <f t="shared" si="0"/>
        <v>0</v>
      </c>
      <c r="J16" s="29">
        <f t="shared" si="0"/>
        <v>0</v>
      </c>
      <c r="K16" s="29">
        <f t="shared" si="0"/>
        <v>0</v>
      </c>
      <c r="L16" s="30">
        <f t="shared" si="0"/>
        <v>0</v>
      </c>
      <c r="M16" s="15">
        <f>SUM(D16:L16)</f>
        <v>0</v>
      </c>
      <c r="N16" s="16">
        <v>203</v>
      </c>
      <c r="O16" s="17">
        <f>M16*N16</f>
        <v>0</v>
      </c>
      <c r="P16" s="4"/>
    </row>
    <row r="17" spans="1:15" ht="15.6" thickBot="1" x14ac:dyDescent="0.3">
      <c r="C17" s="44"/>
      <c r="D17" s="44"/>
      <c r="E17" s="44"/>
      <c r="F17" s="44"/>
      <c r="G17" s="44"/>
      <c r="H17" s="44"/>
      <c r="I17" s="44"/>
      <c r="J17" s="44"/>
      <c r="K17" s="44"/>
      <c r="L17" s="3"/>
      <c r="M17" s="3"/>
      <c r="N17" s="3"/>
      <c r="O17" s="3"/>
    </row>
    <row r="18" spans="1:15" ht="15.6" thickBot="1" x14ac:dyDescent="0.3">
      <c r="B18" s="21"/>
      <c r="C18" s="56">
        <v>50</v>
      </c>
      <c r="D18" s="57">
        <v>56</v>
      </c>
      <c r="E18" s="57">
        <v>62</v>
      </c>
      <c r="F18" s="57">
        <v>68</v>
      </c>
      <c r="G18" s="57">
        <v>74</v>
      </c>
      <c r="H18" s="57">
        <v>80</v>
      </c>
      <c r="I18" s="57">
        <v>86</v>
      </c>
      <c r="J18" s="57">
        <v>92</v>
      </c>
      <c r="K18" s="58">
        <v>98</v>
      </c>
      <c r="L18" s="22"/>
      <c r="M18" s="12"/>
      <c r="N18" s="12"/>
    </row>
    <row r="19" spans="1:15" ht="15.6" thickBot="1" x14ac:dyDescent="0.3">
      <c r="A19" s="4" t="s">
        <v>0</v>
      </c>
      <c r="B19" s="21" t="s">
        <v>86</v>
      </c>
      <c r="C19" s="45"/>
      <c r="D19" s="46"/>
      <c r="E19" s="46"/>
      <c r="F19" s="46"/>
      <c r="G19" s="46"/>
      <c r="H19" s="46"/>
      <c r="I19" s="78" t="s">
        <v>5</v>
      </c>
      <c r="J19" s="78" t="s">
        <v>5</v>
      </c>
      <c r="K19" s="79" t="s">
        <v>5</v>
      </c>
      <c r="L19" s="18" t="s">
        <v>6</v>
      </c>
      <c r="M19" s="19" t="s">
        <v>7</v>
      </c>
      <c r="N19" s="20" t="s">
        <v>4</v>
      </c>
      <c r="O19" s="4"/>
    </row>
    <row r="20" spans="1:15" ht="15.6" thickBot="1" x14ac:dyDescent="0.3">
      <c r="A20" s="4" t="s">
        <v>224</v>
      </c>
      <c r="B20" s="21" t="s">
        <v>87</v>
      </c>
      <c r="C20" s="53"/>
      <c r="D20" s="54"/>
      <c r="E20" s="54"/>
      <c r="F20" s="54"/>
      <c r="G20" s="54"/>
      <c r="H20" s="54"/>
      <c r="I20" s="80" t="s">
        <v>5</v>
      </c>
      <c r="J20" s="80" t="s">
        <v>5</v>
      </c>
      <c r="K20" s="81" t="s">
        <v>5</v>
      </c>
      <c r="L20" s="15">
        <f>SUM(C19+D19+E19+F19+G19+H19+C20+D20+E20+F20+G20+H20)</f>
        <v>0</v>
      </c>
      <c r="M20" s="16">
        <v>110</v>
      </c>
      <c r="N20" s="17">
        <f>L20*M20</f>
        <v>0</v>
      </c>
      <c r="O20" s="4"/>
    </row>
    <row r="21" spans="1:15" ht="15.6" thickBot="1" x14ac:dyDescent="0.3">
      <c r="C21" s="44"/>
      <c r="D21" s="44"/>
      <c r="E21" s="44"/>
      <c r="F21" s="2"/>
      <c r="G21" s="2"/>
      <c r="H21" s="2"/>
      <c r="I21" s="2"/>
      <c r="J21" s="2"/>
      <c r="K21" s="2"/>
      <c r="L21" s="60"/>
      <c r="M21" s="60"/>
      <c r="N21" s="60"/>
    </row>
    <row r="22" spans="1:15" ht="15.6" thickBot="1" x14ac:dyDescent="0.3">
      <c r="A22" s="22"/>
      <c r="B22" s="82"/>
      <c r="C22" s="83" t="s">
        <v>8</v>
      </c>
      <c r="D22" s="84" t="s">
        <v>9</v>
      </c>
      <c r="E22" s="85" t="s">
        <v>10</v>
      </c>
      <c r="F22" s="86"/>
      <c r="G22" s="24"/>
      <c r="H22" s="24"/>
      <c r="I22" s="24"/>
      <c r="J22" s="24"/>
      <c r="K22" s="87"/>
      <c r="L22" s="18" t="s">
        <v>11</v>
      </c>
      <c r="M22" s="19" t="s">
        <v>12</v>
      </c>
      <c r="N22" s="20" t="s">
        <v>4</v>
      </c>
      <c r="O22" s="4"/>
    </row>
    <row r="23" spans="1:15" ht="15.6" thickBot="1" x14ac:dyDescent="0.3">
      <c r="A23" s="8" t="s">
        <v>0</v>
      </c>
      <c r="B23" s="10" t="s">
        <v>88</v>
      </c>
      <c r="C23" s="47"/>
      <c r="D23" s="48"/>
      <c r="E23" s="49"/>
      <c r="F23" s="71"/>
      <c r="G23" s="48"/>
      <c r="H23" s="48"/>
      <c r="I23" s="48"/>
      <c r="J23" s="48"/>
      <c r="K23" s="49"/>
      <c r="L23" s="15">
        <f>C23+D23+E23</f>
        <v>0</v>
      </c>
      <c r="M23" s="16">
        <v>130</v>
      </c>
      <c r="N23" s="17">
        <f>L23*M23</f>
        <v>0</v>
      </c>
      <c r="O23" s="4"/>
    </row>
    <row r="24" spans="1:15" x14ac:dyDescent="0.25">
      <c r="A24" s="1"/>
      <c r="B24" s="3"/>
      <c r="C24" s="2"/>
      <c r="D24" s="2"/>
      <c r="E24" s="2"/>
      <c r="F24" s="2"/>
      <c r="G24" s="2"/>
      <c r="H24" s="2"/>
      <c r="I24" s="2"/>
      <c r="J24" s="2"/>
      <c r="K24" s="2"/>
      <c r="L24" s="3"/>
      <c r="M24" s="3"/>
      <c r="N24" s="3"/>
    </row>
    <row r="25" spans="1:15" ht="15.6" thickBot="1" x14ac:dyDescent="0.3">
      <c r="C25" s="24"/>
    </row>
    <row r="26" spans="1:15" ht="15.6" thickBot="1" x14ac:dyDescent="0.3">
      <c r="B26" s="21"/>
      <c r="C26" s="63" t="s">
        <v>13</v>
      </c>
      <c r="D26" s="40"/>
    </row>
    <row r="27" spans="1:15" ht="15.6" thickBot="1" x14ac:dyDescent="0.3">
      <c r="A27" s="4" t="s">
        <v>0</v>
      </c>
      <c r="B27" s="21" t="s">
        <v>89</v>
      </c>
      <c r="C27" s="64"/>
      <c r="D27" s="40"/>
      <c r="L27" s="12"/>
      <c r="M27" s="12"/>
      <c r="N27" s="12"/>
    </row>
    <row r="28" spans="1:15" ht="15.6" thickBot="1" x14ac:dyDescent="0.3">
      <c r="A28" s="66" t="s">
        <v>0</v>
      </c>
      <c r="B28" s="69" t="s">
        <v>90</v>
      </c>
      <c r="C28" s="70"/>
      <c r="D28" s="40"/>
      <c r="K28" s="27"/>
      <c r="L28" s="50" t="s">
        <v>14</v>
      </c>
      <c r="M28" s="51" t="s">
        <v>232</v>
      </c>
      <c r="N28" s="52" t="s">
        <v>4</v>
      </c>
      <c r="O28" s="4"/>
    </row>
    <row r="29" spans="1:15" ht="15.6" thickBot="1" x14ac:dyDescent="0.3">
      <c r="A29" s="8" t="s">
        <v>0</v>
      </c>
      <c r="B29" s="10" t="s">
        <v>91</v>
      </c>
      <c r="C29" s="64"/>
      <c r="D29" s="71"/>
      <c r="E29" s="48"/>
      <c r="F29" s="48"/>
      <c r="G29" s="48"/>
      <c r="H29" s="48"/>
      <c r="I29" s="48"/>
      <c r="J29" s="48"/>
      <c r="K29" s="49"/>
      <c r="L29" s="13">
        <f>SUM(C27+C28+C29)</f>
        <v>0</v>
      </c>
      <c r="M29" s="9">
        <v>56</v>
      </c>
      <c r="N29" s="14">
        <f>M29*L29</f>
        <v>0</v>
      </c>
      <c r="O29" s="4"/>
    </row>
    <row r="30" spans="1:15" ht="15.6" thickBot="1" x14ac:dyDescent="0.3">
      <c r="A30" s="67" t="s">
        <v>0</v>
      </c>
      <c r="B30" s="72" t="s">
        <v>92</v>
      </c>
      <c r="C30" s="70"/>
      <c r="D30" s="65"/>
      <c r="E30" s="2"/>
      <c r="F30" s="2"/>
      <c r="G30" s="2"/>
      <c r="H30" s="2"/>
      <c r="I30" s="2"/>
      <c r="J30" s="2"/>
      <c r="K30" s="2"/>
      <c r="L30" s="60"/>
      <c r="M30" s="60"/>
      <c r="N30" s="60"/>
    </row>
    <row r="31" spans="1:15" ht="15.6" thickBot="1" x14ac:dyDescent="0.3">
      <c r="A31" s="4" t="s">
        <v>0</v>
      </c>
      <c r="B31" s="21" t="s">
        <v>93</v>
      </c>
      <c r="C31" s="64"/>
      <c r="D31" s="40"/>
      <c r="K31" s="59"/>
      <c r="L31" s="18" t="s">
        <v>15</v>
      </c>
      <c r="M31" s="19" t="s">
        <v>16</v>
      </c>
      <c r="N31" s="20" t="s">
        <v>4</v>
      </c>
      <c r="O31" s="4"/>
    </row>
    <row r="32" spans="1:15" ht="15.6" thickBot="1" x14ac:dyDescent="0.3">
      <c r="A32" s="68" t="s">
        <v>0</v>
      </c>
      <c r="B32" s="73" t="s">
        <v>94</v>
      </c>
      <c r="C32" s="70"/>
      <c r="D32" s="71"/>
      <c r="E32" s="48"/>
      <c r="F32" s="48"/>
      <c r="G32" s="48"/>
      <c r="H32" s="48"/>
      <c r="I32" s="48"/>
      <c r="J32" s="48"/>
      <c r="K32" s="49"/>
      <c r="L32" s="61">
        <f>C30+C31+C32</f>
        <v>0</v>
      </c>
      <c r="M32" s="60">
        <v>74</v>
      </c>
      <c r="N32" s="62">
        <f>L32*M32</f>
        <v>0</v>
      </c>
      <c r="O32" s="4"/>
    </row>
    <row r="33" spans="1:15" ht="15.6" thickBot="1" x14ac:dyDescent="0.3">
      <c r="A33" s="1" t="s">
        <v>0</v>
      </c>
      <c r="B33" s="28" t="s">
        <v>95</v>
      </c>
      <c r="C33" s="64"/>
      <c r="D33" s="65"/>
      <c r="E33" s="2"/>
      <c r="F33" s="2"/>
      <c r="G33" s="2"/>
      <c r="H33" s="2"/>
      <c r="I33" s="2"/>
      <c r="J33" s="2"/>
      <c r="K33" s="11"/>
      <c r="L33" s="18" t="s">
        <v>97</v>
      </c>
      <c r="M33" s="19" t="s">
        <v>16</v>
      </c>
      <c r="N33" s="20" t="s">
        <v>4</v>
      </c>
      <c r="O33" s="4"/>
    </row>
    <row r="34" spans="1:15" ht="15.6" thickBot="1" x14ac:dyDescent="0.3">
      <c r="A34" s="68" t="s">
        <v>0</v>
      </c>
      <c r="B34" s="73" t="s">
        <v>96</v>
      </c>
      <c r="C34" s="70"/>
      <c r="D34" s="71"/>
      <c r="E34" s="48"/>
      <c r="F34" s="48"/>
      <c r="G34" s="48"/>
      <c r="H34" s="48"/>
      <c r="I34" s="48"/>
      <c r="J34" s="48"/>
      <c r="K34" s="49"/>
      <c r="L34" s="61">
        <f>C33+C34</f>
        <v>0</v>
      </c>
      <c r="M34" s="60">
        <v>74</v>
      </c>
      <c r="N34" s="62">
        <f>L34*M34</f>
        <v>0</v>
      </c>
      <c r="O34" s="4"/>
    </row>
    <row r="35" spans="1:15" ht="15.6" thickBot="1" x14ac:dyDescent="0.3">
      <c r="A35" s="88"/>
      <c r="B35" s="89"/>
      <c r="C35" s="90" t="s">
        <v>13</v>
      </c>
      <c r="D35" s="91"/>
      <c r="E35" s="44"/>
      <c r="F35" s="44"/>
      <c r="G35" s="44"/>
      <c r="H35" s="44"/>
      <c r="I35" s="44"/>
      <c r="J35" s="44"/>
      <c r="K35" s="92"/>
      <c r="L35" s="18" t="s">
        <v>99</v>
      </c>
      <c r="M35" s="19" t="s">
        <v>100</v>
      </c>
      <c r="N35" s="20" t="s">
        <v>4</v>
      </c>
      <c r="O35" s="4"/>
    </row>
    <row r="36" spans="1:15" ht="15.6" thickBot="1" x14ac:dyDescent="0.3">
      <c r="A36" s="8" t="s">
        <v>0</v>
      </c>
      <c r="B36" s="10" t="s">
        <v>98</v>
      </c>
      <c r="C36" s="64"/>
      <c r="D36" s="71"/>
      <c r="E36" s="48"/>
      <c r="F36" s="48"/>
      <c r="G36" s="48"/>
      <c r="H36" s="48"/>
      <c r="I36" s="48"/>
      <c r="J36" s="48"/>
      <c r="K36" s="49"/>
      <c r="L36" s="61">
        <f>C36</f>
        <v>0</v>
      </c>
      <c r="M36" s="60">
        <v>147</v>
      </c>
      <c r="N36" s="62">
        <f>L36*M36</f>
        <v>0</v>
      </c>
      <c r="O36" s="4"/>
    </row>
    <row r="37" spans="1:15" ht="15.6" thickBot="1" x14ac:dyDescent="0.3">
      <c r="A37" s="88"/>
      <c r="B37" s="60"/>
      <c r="C37" s="44"/>
      <c r="D37" s="44"/>
      <c r="E37" s="44"/>
      <c r="F37" s="44"/>
      <c r="G37" s="44"/>
      <c r="H37" s="44"/>
      <c r="I37" s="44"/>
      <c r="J37" s="44"/>
      <c r="K37" s="92"/>
      <c r="L37" s="18" t="s">
        <v>102</v>
      </c>
      <c r="M37" s="19" t="s">
        <v>24</v>
      </c>
      <c r="N37" s="20" t="s">
        <v>4</v>
      </c>
      <c r="O37" s="4"/>
    </row>
    <row r="38" spans="1:15" ht="15.6" thickBot="1" x14ac:dyDescent="0.3">
      <c r="A38" s="68" t="s">
        <v>0</v>
      </c>
      <c r="B38" s="73" t="s">
        <v>101</v>
      </c>
      <c r="C38" s="70"/>
      <c r="D38" s="71"/>
      <c r="E38" s="48"/>
      <c r="F38" s="48"/>
      <c r="G38" s="48"/>
      <c r="H38" s="48"/>
      <c r="I38" s="48"/>
      <c r="J38" s="48"/>
      <c r="K38" s="49"/>
      <c r="L38" s="61">
        <f>C38</f>
        <v>0</v>
      </c>
      <c r="M38" s="60">
        <v>222</v>
      </c>
      <c r="N38" s="62">
        <f>L38*M38</f>
        <v>0</v>
      </c>
      <c r="O38" s="4"/>
    </row>
    <row r="39" spans="1:15" ht="15.6" thickBot="1" x14ac:dyDescent="0.3">
      <c r="A39" s="88"/>
      <c r="B39" s="60"/>
      <c r="C39" s="44"/>
      <c r="D39" s="44"/>
      <c r="E39" s="44"/>
      <c r="F39" s="44"/>
      <c r="G39" s="44"/>
      <c r="H39" s="44"/>
      <c r="I39" s="44"/>
      <c r="J39" s="44"/>
      <c r="K39" s="92"/>
      <c r="L39" s="18" t="s">
        <v>104</v>
      </c>
      <c r="M39" s="19" t="s">
        <v>100</v>
      </c>
      <c r="N39" s="20" t="s">
        <v>4</v>
      </c>
      <c r="O39" s="4"/>
    </row>
    <row r="40" spans="1:15" ht="15.6" thickBot="1" x14ac:dyDescent="0.3">
      <c r="A40" s="8" t="s">
        <v>0</v>
      </c>
      <c r="B40" s="10" t="s">
        <v>103</v>
      </c>
      <c r="C40" s="64"/>
      <c r="D40" s="71"/>
      <c r="E40" s="48"/>
      <c r="F40" s="48"/>
      <c r="G40" s="48"/>
      <c r="H40" s="48"/>
      <c r="I40" s="48"/>
      <c r="J40" s="48"/>
      <c r="K40" s="49"/>
      <c r="L40" s="15">
        <f>C40</f>
        <v>0</v>
      </c>
      <c r="M40" s="16">
        <v>200</v>
      </c>
      <c r="N40" s="17">
        <f>L40*M40</f>
        <v>0</v>
      </c>
      <c r="O40" s="4"/>
    </row>
    <row r="41" spans="1:15" ht="15.6" thickBot="1" x14ac:dyDescent="0.3">
      <c r="A41" s="1"/>
      <c r="B41" s="3"/>
      <c r="C41" s="44"/>
      <c r="D41" s="44"/>
      <c r="E41" s="44"/>
      <c r="F41" s="44"/>
      <c r="G41" s="44"/>
      <c r="H41" s="44"/>
      <c r="I41" s="2"/>
      <c r="J41" s="2"/>
      <c r="K41" s="2"/>
      <c r="L41" s="3"/>
      <c r="M41" s="3"/>
      <c r="N41" s="3"/>
    </row>
    <row r="42" spans="1:15" ht="15.6" thickBot="1" x14ac:dyDescent="0.3">
      <c r="B42" s="21"/>
      <c r="C42" s="97" t="s">
        <v>17</v>
      </c>
      <c r="D42" s="98" t="s">
        <v>18</v>
      </c>
      <c r="E42" s="98" t="s">
        <v>19</v>
      </c>
      <c r="F42" s="98" t="s">
        <v>20</v>
      </c>
      <c r="G42" s="98" t="s">
        <v>21</v>
      </c>
      <c r="H42" s="99" t="s">
        <v>22</v>
      </c>
      <c r="I42" s="40"/>
    </row>
    <row r="43" spans="1:15" x14ac:dyDescent="0.25">
      <c r="A43" s="4" t="s">
        <v>0</v>
      </c>
      <c r="B43" s="21" t="s">
        <v>168</v>
      </c>
      <c r="C43" s="93"/>
      <c r="D43" s="2"/>
      <c r="E43" s="2"/>
      <c r="F43" s="2"/>
      <c r="G43" s="2"/>
      <c r="H43" s="94"/>
      <c r="I43" s="40"/>
    </row>
    <row r="44" spans="1:15" x14ac:dyDescent="0.25">
      <c r="A44" s="37" t="s">
        <v>0</v>
      </c>
      <c r="B44" s="38" t="s">
        <v>105</v>
      </c>
      <c r="C44" s="96"/>
      <c r="D44" s="31"/>
      <c r="E44" s="31"/>
      <c r="F44" s="31"/>
      <c r="G44" s="188"/>
      <c r="H44" s="189"/>
      <c r="I44" s="40"/>
    </row>
    <row r="45" spans="1:15" ht="15.6" thickBot="1" x14ac:dyDescent="0.3">
      <c r="A45" s="182" t="s">
        <v>0</v>
      </c>
      <c r="B45" s="183" t="s">
        <v>169</v>
      </c>
      <c r="C45" s="190"/>
      <c r="D45" s="188"/>
      <c r="E45" s="188"/>
      <c r="F45" s="188"/>
      <c r="G45" s="188"/>
      <c r="H45" s="189"/>
      <c r="I45" s="40"/>
      <c r="L45" s="12"/>
      <c r="M45" s="12"/>
      <c r="N45" s="12"/>
    </row>
    <row r="46" spans="1:15" ht="15.6" thickBot="1" x14ac:dyDescent="0.3">
      <c r="A46" s="35" t="s">
        <v>1</v>
      </c>
      <c r="B46" s="36" t="s">
        <v>106</v>
      </c>
      <c r="C46" s="53"/>
      <c r="D46" s="54"/>
      <c r="E46" s="54"/>
      <c r="F46" s="54"/>
      <c r="G46" s="54"/>
      <c r="H46" s="55"/>
      <c r="I46" s="71"/>
      <c r="J46" s="48"/>
      <c r="K46" s="49"/>
      <c r="L46" s="100" t="s">
        <v>23</v>
      </c>
      <c r="M46" s="101" t="s">
        <v>53</v>
      </c>
      <c r="N46" s="102" t="s">
        <v>4</v>
      </c>
      <c r="O46" s="4"/>
    </row>
    <row r="47" spans="1:15" ht="15.6" thickBot="1" x14ac:dyDescent="0.3">
      <c r="A47" s="105" t="s">
        <v>2</v>
      </c>
      <c r="B47" s="28" t="s">
        <v>107</v>
      </c>
      <c r="C47" s="93"/>
      <c r="D47" s="2"/>
      <c r="E47" s="2"/>
      <c r="F47" s="2"/>
      <c r="G47" s="2"/>
      <c r="H47" s="94"/>
      <c r="I47" s="65"/>
      <c r="J47" s="2"/>
      <c r="K47" s="11"/>
      <c r="L47" s="15">
        <f>SUM(C43+D43+E43+F43+G43+H43+C44+D44+E44+F44+G44+H44+C45+D45+E45+F45+G45+H45+C46+D46+E46+F46+G46+H46+C47+D47+E47+F47+G47+H47)</f>
        <v>0</v>
      </c>
      <c r="M47" s="16">
        <v>240</v>
      </c>
      <c r="N47" s="17">
        <f>L47*M47</f>
        <v>0</v>
      </c>
      <c r="O47" s="4"/>
    </row>
    <row r="48" spans="1:15" x14ac:dyDescent="0.25">
      <c r="A48" s="37" t="s">
        <v>0</v>
      </c>
      <c r="B48" s="38" t="s">
        <v>170</v>
      </c>
      <c r="C48" s="96"/>
      <c r="D48" s="31"/>
      <c r="E48" s="31"/>
      <c r="F48" s="31"/>
      <c r="G48" s="31"/>
      <c r="H48" s="32"/>
      <c r="I48" s="40"/>
      <c r="L48" s="3"/>
      <c r="M48" s="3"/>
      <c r="N48" s="3"/>
    </row>
    <row r="49" spans="1:15" ht="15.6" thickBot="1" x14ac:dyDescent="0.3">
      <c r="A49" s="4" t="s">
        <v>0</v>
      </c>
      <c r="B49" s="21" t="s">
        <v>108</v>
      </c>
      <c r="C49" s="95"/>
      <c r="H49" s="27"/>
      <c r="I49" s="40"/>
      <c r="L49" s="12"/>
      <c r="M49" s="12"/>
      <c r="N49" s="12"/>
    </row>
    <row r="50" spans="1:15" ht="15.6" thickBot="1" x14ac:dyDescent="0.3">
      <c r="A50" s="37" t="s">
        <v>0</v>
      </c>
      <c r="B50" s="38" t="s">
        <v>109</v>
      </c>
      <c r="C50" s="96"/>
      <c r="D50" s="31"/>
      <c r="E50" s="31"/>
      <c r="F50" s="31"/>
      <c r="G50" s="31"/>
      <c r="H50" s="32"/>
      <c r="I50" s="40"/>
      <c r="K50" s="59"/>
      <c r="L50" s="100" t="s">
        <v>25</v>
      </c>
      <c r="M50" s="101" t="s">
        <v>26</v>
      </c>
      <c r="N50" s="102" t="s">
        <v>4</v>
      </c>
      <c r="O50" s="4"/>
    </row>
    <row r="51" spans="1:15" ht="15.6" thickBot="1" x14ac:dyDescent="0.3">
      <c r="A51" s="8" t="s">
        <v>1</v>
      </c>
      <c r="B51" s="10" t="s">
        <v>110</v>
      </c>
      <c r="C51" s="47"/>
      <c r="D51" s="48"/>
      <c r="E51" s="48"/>
      <c r="F51" s="48"/>
      <c r="G51" s="48"/>
      <c r="H51" s="49"/>
      <c r="I51" s="71"/>
      <c r="J51" s="48"/>
      <c r="K51" s="49"/>
      <c r="L51" s="15">
        <f>C48+D48+E48+F48+G48+H48+C49+D49+E49+F49+G49+H49+C50+D50+E50+F50+G50+H50+C51+D51+E51+F51+G51+H51</f>
        <v>0</v>
      </c>
      <c r="M51" s="16">
        <v>277</v>
      </c>
      <c r="N51" s="17">
        <f>L51*M51</f>
        <v>0</v>
      </c>
      <c r="O51" s="4"/>
    </row>
    <row r="52" spans="1:15" ht="15.6" thickBot="1" x14ac:dyDescent="0.3">
      <c r="A52" s="1"/>
      <c r="B52" s="3"/>
      <c r="C52" s="44"/>
      <c r="D52" s="44"/>
      <c r="E52" s="44"/>
      <c r="F52" s="44"/>
      <c r="G52" s="44"/>
      <c r="H52" s="44"/>
      <c r="I52" s="2"/>
      <c r="J52" s="2"/>
      <c r="K52" s="11"/>
      <c r="L52" s="100" t="s">
        <v>27</v>
      </c>
      <c r="M52" s="101" t="s">
        <v>100</v>
      </c>
      <c r="N52" s="102" t="s">
        <v>4</v>
      </c>
      <c r="O52" s="4"/>
    </row>
    <row r="53" spans="1:15" ht="15.6" thickBot="1" x14ac:dyDescent="0.3">
      <c r="A53" s="35" t="s">
        <v>1</v>
      </c>
      <c r="B53" s="36" t="s">
        <v>183</v>
      </c>
      <c r="C53" s="142"/>
      <c r="D53" s="143"/>
      <c r="E53" s="143"/>
      <c r="F53" s="143"/>
      <c r="G53" s="143"/>
      <c r="H53" s="144"/>
      <c r="I53" s="71"/>
      <c r="J53" s="48"/>
      <c r="K53" s="49"/>
      <c r="L53" s="15">
        <f>C53+D53+E53+F53+G53+H53</f>
        <v>0</v>
      </c>
      <c r="M53" s="16">
        <v>147</v>
      </c>
      <c r="N53" s="17">
        <f>M53*L53</f>
        <v>0</v>
      </c>
      <c r="O53" s="4"/>
    </row>
    <row r="54" spans="1:15" x14ac:dyDescent="0.25">
      <c r="A54" s="1" t="s">
        <v>0</v>
      </c>
      <c r="B54" s="28" t="s">
        <v>111</v>
      </c>
      <c r="C54" s="93"/>
      <c r="D54" s="2"/>
      <c r="E54" s="2"/>
      <c r="F54" s="2"/>
      <c r="G54" s="2"/>
      <c r="H54" s="94"/>
      <c r="I54" s="65"/>
      <c r="J54" s="2"/>
      <c r="K54" s="2"/>
      <c r="L54" s="3"/>
      <c r="M54" s="3"/>
      <c r="N54" s="3"/>
    </row>
    <row r="55" spans="1:15" x14ac:dyDescent="0.25">
      <c r="A55" s="37" t="s">
        <v>0</v>
      </c>
      <c r="B55" s="38" t="s">
        <v>112</v>
      </c>
      <c r="C55" s="96"/>
      <c r="D55" s="31"/>
      <c r="E55" s="31"/>
      <c r="F55" s="31"/>
      <c r="G55" s="31"/>
      <c r="H55" s="32"/>
      <c r="I55" s="40"/>
    </row>
    <row r="56" spans="1:15" ht="15.6" thickBot="1" x14ac:dyDescent="0.3">
      <c r="A56" s="4" t="s">
        <v>0</v>
      </c>
      <c r="B56" s="21" t="s">
        <v>113</v>
      </c>
      <c r="C56" s="95"/>
      <c r="H56" s="27"/>
      <c r="I56" s="40"/>
      <c r="L56" s="12"/>
      <c r="M56" s="12"/>
      <c r="N56" s="12"/>
    </row>
    <row r="57" spans="1:15" ht="15.6" thickBot="1" x14ac:dyDescent="0.3">
      <c r="A57" s="37" t="s">
        <v>1</v>
      </c>
      <c r="B57" s="38" t="s">
        <v>114</v>
      </c>
      <c r="C57" s="96"/>
      <c r="D57" s="31"/>
      <c r="E57" s="31"/>
      <c r="F57" s="31"/>
      <c r="G57" s="31"/>
      <c r="H57" s="32"/>
      <c r="I57" s="40"/>
      <c r="K57" s="27"/>
      <c r="L57" s="100" t="s">
        <v>28</v>
      </c>
      <c r="M57" s="101" t="s">
        <v>26</v>
      </c>
      <c r="N57" s="102" t="s">
        <v>4</v>
      </c>
      <c r="O57" s="4"/>
    </row>
    <row r="58" spans="1:15" ht="15.6" thickBot="1" x14ac:dyDescent="0.3">
      <c r="A58" s="106" t="s">
        <v>2</v>
      </c>
      <c r="B58" s="10" t="s">
        <v>115</v>
      </c>
      <c r="C58" s="47"/>
      <c r="D58" s="48"/>
      <c r="E58" s="48"/>
      <c r="F58" s="48"/>
      <c r="G58" s="48"/>
      <c r="H58" s="49"/>
      <c r="I58" s="71"/>
      <c r="J58" s="48"/>
      <c r="K58" s="49"/>
      <c r="L58" s="61">
        <f>C54+D54+E54+F54+G54+H54+C55+D55+E55+F55+G55+H55+C56+D56+E56+F56+G56+H56+C57+D57+E57+F57+G57+H57</f>
        <v>0</v>
      </c>
      <c r="M58" s="60">
        <v>277</v>
      </c>
      <c r="N58" s="62">
        <f>L58*M58</f>
        <v>0</v>
      </c>
      <c r="O58" s="4"/>
    </row>
    <row r="59" spans="1:15" ht="15.6" thickBot="1" x14ac:dyDescent="0.3">
      <c r="A59" s="88"/>
      <c r="B59" s="89"/>
      <c r="C59" s="97" t="s">
        <v>17</v>
      </c>
      <c r="D59" s="98" t="s">
        <v>18</v>
      </c>
      <c r="E59" s="98" t="s">
        <v>19</v>
      </c>
      <c r="F59" s="98" t="s">
        <v>20</v>
      </c>
      <c r="G59" s="98" t="s">
        <v>21</v>
      </c>
      <c r="H59" s="99" t="s">
        <v>22</v>
      </c>
      <c r="I59" s="91"/>
      <c r="J59" s="44"/>
      <c r="K59" s="92"/>
      <c r="L59" s="100" t="s">
        <v>29</v>
      </c>
      <c r="M59" s="101" t="s">
        <v>30</v>
      </c>
      <c r="N59" s="102" t="s">
        <v>4</v>
      </c>
      <c r="O59" s="4"/>
    </row>
    <row r="60" spans="1:15" ht="15.6" thickBot="1" x14ac:dyDescent="0.3">
      <c r="A60" s="8" t="s">
        <v>0</v>
      </c>
      <c r="B60" s="10" t="s">
        <v>116</v>
      </c>
      <c r="C60" s="141"/>
      <c r="D60" s="29"/>
      <c r="E60" s="29"/>
      <c r="F60" s="29"/>
      <c r="G60" s="29"/>
      <c r="H60" s="30"/>
      <c r="I60" s="71"/>
      <c r="J60" s="48"/>
      <c r="K60" s="49"/>
      <c r="L60" s="61">
        <f>C60+D60+E60+F60+G60+H60</f>
        <v>0</v>
      </c>
      <c r="M60" s="60">
        <v>203</v>
      </c>
      <c r="N60" s="62">
        <f>L60*M60</f>
        <v>0</v>
      </c>
      <c r="O60" s="4"/>
    </row>
    <row r="61" spans="1:15" ht="15.6" thickBot="1" x14ac:dyDescent="0.3">
      <c r="A61" s="107"/>
      <c r="B61" s="108"/>
      <c r="C61" s="109"/>
      <c r="D61" s="109"/>
      <c r="E61" s="109"/>
      <c r="F61" s="109"/>
      <c r="G61" s="109"/>
      <c r="H61" s="109"/>
      <c r="I61" s="110"/>
      <c r="J61" s="110"/>
      <c r="K61" s="111"/>
      <c r="L61" s="100" t="s">
        <v>27</v>
      </c>
      <c r="M61" s="101" t="s">
        <v>100</v>
      </c>
      <c r="N61" s="102" t="s">
        <v>4</v>
      </c>
      <c r="O61" s="4"/>
    </row>
    <row r="62" spans="1:15" ht="15.6" thickBot="1" x14ac:dyDescent="0.3">
      <c r="A62" s="8" t="s">
        <v>0</v>
      </c>
      <c r="B62" s="10" t="s">
        <v>229</v>
      </c>
      <c r="C62" s="141"/>
      <c r="D62" s="29"/>
      <c r="E62" s="29"/>
      <c r="F62" s="29"/>
      <c r="G62" s="29"/>
      <c r="H62" s="30"/>
      <c r="I62" s="71"/>
      <c r="J62" s="48"/>
      <c r="K62" s="49"/>
      <c r="L62" s="15">
        <f>C62+D62+E62+F62+G62+H62</f>
        <v>0</v>
      </c>
      <c r="M62" s="16">
        <v>149</v>
      </c>
      <c r="N62" s="17">
        <f>L62*M62</f>
        <v>0</v>
      </c>
      <c r="O62" s="4"/>
    </row>
    <row r="63" spans="1:15" ht="15.6" thickBot="1" x14ac:dyDescent="0.3">
      <c r="B63" s="21"/>
      <c r="C63" s="134" t="s">
        <v>31</v>
      </c>
      <c r="D63" s="135" t="s">
        <v>32</v>
      </c>
      <c r="E63" s="135" t="s">
        <v>33</v>
      </c>
      <c r="F63" s="135" t="s">
        <v>34</v>
      </c>
      <c r="G63" s="136" t="s">
        <v>35</v>
      </c>
      <c r="H63" s="40"/>
    </row>
    <row r="64" spans="1:15" x14ac:dyDescent="0.25">
      <c r="A64" s="4" t="s">
        <v>0</v>
      </c>
      <c r="B64" s="21" t="s">
        <v>171</v>
      </c>
      <c r="C64" s="45"/>
      <c r="D64" s="46"/>
      <c r="E64" s="46"/>
      <c r="F64" s="46"/>
      <c r="G64" s="145"/>
      <c r="H64" s="40"/>
    </row>
    <row r="65" spans="1:15" x14ac:dyDescent="0.25">
      <c r="A65" s="37" t="s">
        <v>0</v>
      </c>
      <c r="B65" s="38" t="s">
        <v>117</v>
      </c>
      <c r="C65" s="96"/>
      <c r="D65" s="31"/>
      <c r="E65" s="31"/>
      <c r="F65" s="31"/>
      <c r="G65" s="32"/>
      <c r="H65" s="40"/>
    </row>
    <row r="66" spans="1:15" ht="15.6" thickBot="1" x14ac:dyDescent="0.3">
      <c r="A66" s="4" t="s">
        <v>0</v>
      </c>
      <c r="B66" s="21" t="s">
        <v>172</v>
      </c>
      <c r="C66" s="95"/>
      <c r="G66" s="27"/>
      <c r="H66" s="40"/>
      <c r="L66" s="12"/>
      <c r="M66" s="12"/>
    </row>
    <row r="67" spans="1:15" ht="15.6" thickBot="1" x14ac:dyDescent="0.3">
      <c r="A67" s="37" t="s">
        <v>0</v>
      </c>
      <c r="B67" s="38" t="s">
        <v>118</v>
      </c>
      <c r="C67" s="96"/>
      <c r="D67" s="31"/>
      <c r="E67" s="31"/>
      <c r="F67" s="31"/>
      <c r="G67" s="32"/>
      <c r="H67" s="40"/>
      <c r="K67" s="59"/>
      <c r="L67" s="126" t="s">
        <v>36</v>
      </c>
      <c r="M67" s="127"/>
      <c r="N67" s="22"/>
    </row>
    <row r="68" spans="1:15" ht="15.6" thickBot="1" x14ac:dyDescent="0.3">
      <c r="A68" s="4" t="s">
        <v>1</v>
      </c>
      <c r="B68" s="21" t="s">
        <v>119</v>
      </c>
      <c r="C68" s="95"/>
      <c r="G68" s="27"/>
      <c r="H68" s="40"/>
      <c r="K68" s="59"/>
      <c r="L68" s="128" t="s">
        <v>37</v>
      </c>
      <c r="M68" s="129" t="s">
        <v>38</v>
      </c>
      <c r="N68" s="130" t="s">
        <v>4</v>
      </c>
      <c r="O68" s="4"/>
    </row>
    <row r="69" spans="1:15" ht="15.6" thickBot="1" x14ac:dyDescent="0.3">
      <c r="A69" s="35" t="s">
        <v>1</v>
      </c>
      <c r="B69" s="36" t="s">
        <v>120</v>
      </c>
      <c r="C69" s="53"/>
      <c r="D69" s="54"/>
      <c r="E69" s="54"/>
      <c r="F69" s="54"/>
      <c r="G69" s="55"/>
      <c r="H69" s="71"/>
      <c r="I69" s="48"/>
      <c r="J69" s="48"/>
      <c r="K69" s="124"/>
      <c r="L69" s="115">
        <f>C64+D64+E64+F64+G64+C65+D65+E65+F65+G65+C66+D66+E66+F66+G66+C67+D67+E67+F67+G67+C68+D68+E68+F68+G68+C69+D69+E69+F69+G69</f>
        <v>0</v>
      </c>
      <c r="M69" s="116">
        <v>296</v>
      </c>
      <c r="N69" s="125">
        <f>L69*M69</f>
        <v>0</v>
      </c>
      <c r="O69" s="4"/>
    </row>
    <row r="70" spans="1:15" x14ac:dyDescent="0.25">
      <c r="A70" s="1" t="s">
        <v>0</v>
      </c>
      <c r="B70" s="28" t="s">
        <v>173</v>
      </c>
      <c r="C70" s="45"/>
      <c r="D70" s="46"/>
      <c r="E70" s="46"/>
      <c r="F70" s="46"/>
      <c r="G70" s="145"/>
      <c r="H70" s="65"/>
      <c r="I70" s="2"/>
      <c r="J70" s="2"/>
      <c r="K70" s="2"/>
      <c r="L70" s="3"/>
      <c r="M70" s="3"/>
      <c r="N70" s="3"/>
    </row>
    <row r="71" spans="1:15" x14ac:dyDescent="0.25">
      <c r="A71" s="37" t="s">
        <v>0</v>
      </c>
      <c r="B71" s="38" t="s">
        <v>122</v>
      </c>
      <c r="C71" s="96"/>
      <c r="D71" s="31"/>
      <c r="E71" s="31"/>
      <c r="F71" s="31"/>
      <c r="G71" s="32"/>
      <c r="H71" s="40"/>
    </row>
    <row r="72" spans="1:15" x14ac:dyDescent="0.25">
      <c r="A72" s="4" t="s">
        <v>0</v>
      </c>
      <c r="B72" s="21" t="s">
        <v>174</v>
      </c>
      <c r="C72" s="95"/>
      <c r="G72" s="27"/>
      <c r="H72" s="40"/>
    </row>
    <row r="73" spans="1:15" ht="15.6" thickBot="1" x14ac:dyDescent="0.3">
      <c r="A73" s="37" t="s">
        <v>0</v>
      </c>
      <c r="B73" s="38" t="s">
        <v>121</v>
      </c>
      <c r="C73" s="96"/>
      <c r="D73" s="31"/>
      <c r="E73" s="31"/>
      <c r="F73" s="31"/>
      <c r="G73" s="32"/>
      <c r="H73" s="40"/>
      <c r="L73" s="12"/>
      <c r="M73" s="12"/>
    </row>
    <row r="74" spans="1:15" ht="15.6" thickBot="1" x14ac:dyDescent="0.3">
      <c r="A74" s="4" t="s">
        <v>1</v>
      </c>
      <c r="B74" s="21" t="s">
        <v>123</v>
      </c>
      <c r="C74" s="95"/>
      <c r="G74" s="27"/>
      <c r="H74" s="40"/>
      <c r="K74" s="59"/>
      <c r="L74" s="126" t="s">
        <v>36</v>
      </c>
      <c r="M74" s="132" t="s">
        <v>40</v>
      </c>
      <c r="N74" s="22"/>
    </row>
    <row r="75" spans="1:15" ht="15.6" thickBot="1" x14ac:dyDescent="0.3">
      <c r="A75" s="37" t="s">
        <v>1</v>
      </c>
      <c r="B75" s="38" t="s">
        <v>124</v>
      </c>
      <c r="C75" s="96"/>
      <c r="D75" s="31"/>
      <c r="E75" s="31"/>
      <c r="F75" s="31"/>
      <c r="G75" s="32"/>
      <c r="H75" s="40"/>
      <c r="K75" s="59"/>
      <c r="L75" s="128" t="s">
        <v>39</v>
      </c>
      <c r="M75" s="129" t="s">
        <v>26</v>
      </c>
      <c r="N75" s="130" t="s">
        <v>4</v>
      </c>
      <c r="O75" s="4"/>
    </row>
    <row r="76" spans="1:15" ht="15.6" thickBot="1" x14ac:dyDescent="0.3">
      <c r="A76" s="106" t="s">
        <v>2</v>
      </c>
      <c r="B76" s="10" t="s">
        <v>125</v>
      </c>
      <c r="C76" s="13"/>
      <c r="D76" s="9"/>
      <c r="E76" s="9"/>
      <c r="F76" s="9"/>
      <c r="G76" s="14"/>
      <c r="H76" s="71"/>
      <c r="I76" s="48"/>
      <c r="J76" s="48"/>
      <c r="K76" s="124"/>
      <c r="L76" s="15">
        <f>C70+D70+E70+F70+G70+C71+D71+E71+F71+G71+C72+D72+E72+F72+G72+C73+D73+E73+F73+G73+C74+D74+E74+F74+G74+C75+D75+E75+F75+G75+C76+D76+E76+F76+G76</f>
        <v>0</v>
      </c>
      <c r="M76" s="16">
        <v>277</v>
      </c>
      <c r="N76" s="17">
        <f>L76*M76</f>
        <v>0</v>
      </c>
      <c r="O76" s="4"/>
    </row>
    <row r="77" spans="1:15" ht="15.6" thickBot="1" x14ac:dyDescent="0.3">
      <c r="A77" s="88"/>
      <c r="B77" s="89"/>
      <c r="C77" s="134" t="s">
        <v>31</v>
      </c>
      <c r="D77" s="135" t="s">
        <v>32</v>
      </c>
      <c r="E77" s="135" t="s">
        <v>33</v>
      </c>
      <c r="F77" s="135" t="s">
        <v>34</v>
      </c>
      <c r="G77" s="136" t="s">
        <v>35</v>
      </c>
      <c r="H77" s="91"/>
      <c r="I77" s="44"/>
      <c r="J77" s="44"/>
      <c r="K77" s="92"/>
      <c r="L77" s="128" t="s">
        <v>41</v>
      </c>
      <c r="M77" s="131" t="s">
        <v>42</v>
      </c>
      <c r="N77" s="129" t="s">
        <v>4</v>
      </c>
      <c r="O77" s="4"/>
    </row>
    <row r="78" spans="1:15" ht="15.6" thickBot="1" x14ac:dyDescent="0.3">
      <c r="A78" s="8" t="s">
        <v>0</v>
      </c>
      <c r="B78" s="10" t="s">
        <v>126</v>
      </c>
      <c r="C78" s="138"/>
      <c r="D78" s="139"/>
      <c r="E78" s="139"/>
      <c r="F78" s="139"/>
      <c r="G78" s="140"/>
      <c r="H78" s="71"/>
      <c r="I78" s="48"/>
      <c r="J78" s="48"/>
      <c r="K78" s="49"/>
      <c r="L78" s="15">
        <f>C78+D78+E78+F78+G78</f>
        <v>0</v>
      </c>
      <c r="M78" s="16">
        <v>574</v>
      </c>
      <c r="N78" s="17">
        <f>L78*M78</f>
        <v>0</v>
      </c>
      <c r="O78" s="4"/>
    </row>
    <row r="79" spans="1:15" x14ac:dyDescent="0.25">
      <c r="A79" s="162" t="s">
        <v>0</v>
      </c>
      <c r="B79" s="163" t="s">
        <v>127</v>
      </c>
      <c r="C79" s="166"/>
      <c r="D79" s="165"/>
      <c r="E79" s="165"/>
      <c r="F79" s="165"/>
      <c r="G79" s="167"/>
      <c r="H79" s="65"/>
      <c r="I79" s="2"/>
      <c r="J79" s="2"/>
      <c r="K79" s="2"/>
      <c r="L79" s="3"/>
      <c r="M79" s="3"/>
      <c r="N79" s="3"/>
    </row>
    <row r="80" spans="1:15" x14ac:dyDescent="0.25">
      <c r="A80" s="4" t="s">
        <v>0</v>
      </c>
      <c r="B80" s="21" t="s">
        <v>128</v>
      </c>
      <c r="C80" s="95"/>
      <c r="G80" s="27"/>
      <c r="H80" s="40"/>
    </row>
    <row r="81" spans="1:15" ht="15.6" thickBot="1" x14ac:dyDescent="0.3">
      <c r="A81" s="37" t="s">
        <v>0</v>
      </c>
      <c r="B81" s="38" t="s">
        <v>175</v>
      </c>
      <c r="C81" s="96"/>
      <c r="D81" s="31"/>
      <c r="E81" s="31"/>
      <c r="F81" s="31"/>
      <c r="G81" s="32"/>
      <c r="H81" s="40"/>
      <c r="L81" s="12"/>
      <c r="M81" s="12"/>
      <c r="N81" s="12"/>
    </row>
    <row r="82" spans="1:15" ht="15.6" thickBot="1" x14ac:dyDescent="0.3">
      <c r="A82" s="4" t="s">
        <v>1</v>
      </c>
      <c r="B82" s="21" t="s">
        <v>129</v>
      </c>
      <c r="C82" s="95"/>
      <c r="G82" s="27"/>
      <c r="H82" s="40"/>
      <c r="K82" s="59"/>
      <c r="L82" s="128" t="s">
        <v>43</v>
      </c>
      <c r="M82" s="131" t="s">
        <v>131</v>
      </c>
      <c r="N82" s="129" t="s">
        <v>4</v>
      </c>
      <c r="O82" s="4"/>
    </row>
    <row r="83" spans="1:15" ht="15.6" thickBot="1" x14ac:dyDescent="0.3">
      <c r="A83" s="104" t="s">
        <v>2</v>
      </c>
      <c r="B83" s="36" t="s">
        <v>130</v>
      </c>
      <c r="C83" s="171"/>
      <c r="D83" s="33"/>
      <c r="E83" s="33"/>
      <c r="F83" s="33"/>
      <c r="G83" s="34"/>
      <c r="H83" s="71"/>
      <c r="I83" s="48"/>
      <c r="J83" s="48"/>
      <c r="K83" s="49"/>
      <c r="L83" s="15">
        <f>C79+D79+E79+F79+G79+C80+D80+E80+F80+G80+C81+D81+E81+F81+G81+C82+D82+E82+F82+G82+C83+D83+E83+F83+G83</f>
        <v>0</v>
      </c>
      <c r="M83" s="16">
        <v>315</v>
      </c>
      <c r="N83" s="17">
        <f>L83*M83</f>
        <v>0</v>
      </c>
      <c r="O83" s="4"/>
    </row>
    <row r="84" spans="1:15" x14ac:dyDescent="0.25">
      <c r="A84" s="1" t="s">
        <v>0</v>
      </c>
      <c r="B84" s="28" t="s">
        <v>225</v>
      </c>
      <c r="C84" s="93"/>
      <c r="D84" s="2"/>
      <c r="E84" s="2"/>
      <c r="F84" s="2"/>
      <c r="G84" s="94"/>
      <c r="H84" s="65"/>
      <c r="I84" s="2"/>
      <c r="J84" s="2"/>
      <c r="K84" s="2"/>
      <c r="L84" s="3"/>
      <c r="M84" s="3"/>
      <c r="N84" s="3"/>
    </row>
    <row r="85" spans="1:15" ht="15.6" thickBot="1" x14ac:dyDescent="0.3">
      <c r="A85" s="37" t="s">
        <v>0</v>
      </c>
      <c r="B85" s="38" t="s">
        <v>226</v>
      </c>
      <c r="C85" s="96"/>
      <c r="D85" s="31"/>
      <c r="E85" s="31"/>
      <c r="F85" s="31"/>
      <c r="G85" s="32"/>
      <c r="H85" s="40"/>
      <c r="L85" s="12"/>
      <c r="M85" s="12"/>
      <c r="N85" s="12"/>
    </row>
    <row r="86" spans="1:15" ht="15.6" thickBot="1" x14ac:dyDescent="0.3">
      <c r="A86" s="4" t="s">
        <v>0</v>
      </c>
      <c r="B86" s="21" t="s">
        <v>227</v>
      </c>
      <c r="C86" s="95"/>
      <c r="G86" s="27"/>
      <c r="H86" s="40"/>
      <c r="K86" s="59"/>
      <c r="L86" s="128" t="s">
        <v>44</v>
      </c>
      <c r="M86" s="131" t="s">
        <v>45</v>
      </c>
      <c r="N86" s="129" t="s">
        <v>4</v>
      </c>
      <c r="O86" s="4"/>
    </row>
    <row r="87" spans="1:15" ht="15.6" thickBot="1" x14ac:dyDescent="0.3">
      <c r="A87" s="37" t="s">
        <v>1</v>
      </c>
      <c r="B87" s="38" t="s">
        <v>228</v>
      </c>
      <c r="C87" s="96"/>
      <c r="D87" s="31"/>
      <c r="E87" s="31"/>
      <c r="F87" s="31"/>
      <c r="G87" s="32"/>
      <c r="H87" s="40"/>
      <c r="K87" s="59"/>
      <c r="L87" s="15">
        <f>C87+C86+C85+C84+D84+D85+D86+D87+E84+E85+E86+E87+F84+F85+F86+F87+G84+G85+G86+G87</f>
        <v>0</v>
      </c>
      <c r="M87" s="16">
        <v>351</v>
      </c>
      <c r="N87" s="17">
        <f>L87*M87</f>
        <v>0</v>
      </c>
      <c r="O87" s="4"/>
    </row>
    <row r="88" spans="1:15" ht="15.6" thickBot="1" x14ac:dyDescent="0.3">
      <c r="A88" s="88"/>
      <c r="B88" s="89"/>
      <c r="C88" s="148" t="s">
        <v>31</v>
      </c>
      <c r="D88" s="149" t="s">
        <v>32</v>
      </c>
      <c r="E88" s="149" t="s">
        <v>33</v>
      </c>
      <c r="F88" s="149" t="s">
        <v>34</v>
      </c>
      <c r="G88" s="150" t="s">
        <v>35</v>
      </c>
      <c r="H88" s="91"/>
      <c r="I88" s="44"/>
      <c r="J88" s="44"/>
      <c r="K88" s="92"/>
      <c r="L88" s="128" t="s">
        <v>46</v>
      </c>
      <c r="M88" s="131" t="s">
        <v>47</v>
      </c>
      <c r="N88" s="129" t="s">
        <v>4</v>
      </c>
      <c r="O88" s="4"/>
    </row>
    <row r="89" spans="1:15" ht="15.6" thickBot="1" x14ac:dyDescent="0.3">
      <c r="A89" s="191" t="s">
        <v>0</v>
      </c>
      <c r="B89" s="192" t="s">
        <v>176</v>
      </c>
      <c r="C89" s="193"/>
      <c r="D89" s="194"/>
      <c r="E89" s="194"/>
      <c r="F89" s="194"/>
      <c r="G89" s="195"/>
      <c r="H89" s="71"/>
      <c r="I89" s="48"/>
      <c r="J89" s="48"/>
      <c r="K89" s="49"/>
      <c r="L89" s="196">
        <f>C89+D89+E89+F89+G89</f>
        <v>0</v>
      </c>
      <c r="M89" s="197">
        <v>592</v>
      </c>
      <c r="N89" s="198">
        <f>L89*M89</f>
        <v>0</v>
      </c>
      <c r="O89" s="4"/>
    </row>
    <row r="90" spans="1:15" ht="15.6" thickBot="1" x14ac:dyDescent="0.3">
      <c r="A90" s="88"/>
      <c r="B90" s="89"/>
      <c r="C90" s="137" t="s">
        <v>133</v>
      </c>
      <c r="D90" s="91"/>
      <c r="E90" s="44"/>
      <c r="F90" s="44"/>
      <c r="G90" s="44"/>
      <c r="H90" s="44"/>
      <c r="I90" s="44"/>
      <c r="J90" s="44"/>
      <c r="K90" s="92"/>
      <c r="L90" s="128" t="s">
        <v>132</v>
      </c>
      <c r="M90" s="131" t="s">
        <v>135</v>
      </c>
      <c r="N90" s="129" t="s">
        <v>4</v>
      </c>
      <c r="O90" s="4"/>
    </row>
    <row r="91" spans="1:15" ht="15.6" thickBot="1" x14ac:dyDescent="0.3">
      <c r="A91" s="8" t="s">
        <v>0</v>
      </c>
      <c r="B91" s="10" t="s">
        <v>177</v>
      </c>
      <c r="C91" s="178"/>
      <c r="D91" s="71"/>
      <c r="E91" s="48"/>
      <c r="F91" s="48"/>
      <c r="G91" s="48"/>
      <c r="H91" s="48"/>
      <c r="I91" s="48"/>
      <c r="J91" s="48"/>
      <c r="K91" s="49"/>
      <c r="L91" s="15">
        <f>C91+D91</f>
        <v>0</v>
      </c>
      <c r="M91" s="16">
        <v>499</v>
      </c>
      <c r="N91" s="17">
        <f>L91*M91</f>
        <v>0</v>
      </c>
      <c r="O91" s="4"/>
    </row>
    <row r="92" spans="1:15" ht="15.6" thickBot="1" x14ac:dyDescent="0.3">
      <c r="A92" s="88"/>
      <c r="B92" s="89"/>
      <c r="C92" s="134" t="s">
        <v>49</v>
      </c>
      <c r="D92" s="136" t="s">
        <v>50</v>
      </c>
      <c r="E92" s="91"/>
      <c r="F92" s="44"/>
      <c r="G92" s="44"/>
      <c r="H92" s="44"/>
      <c r="I92" s="44"/>
      <c r="J92" s="44"/>
      <c r="K92" s="92"/>
      <c r="L92" s="128" t="s">
        <v>51</v>
      </c>
      <c r="M92" s="131" t="s">
        <v>47</v>
      </c>
      <c r="N92" s="129" t="s">
        <v>4</v>
      </c>
      <c r="O92" s="4"/>
    </row>
    <row r="93" spans="1:15" ht="15.6" thickBot="1" x14ac:dyDescent="0.3">
      <c r="A93" s="8" t="s">
        <v>0</v>
      </c>
      <c r="B93" s="10" t="s">
        <v>134</v>
      </c>
      <c r="C93" s="138"/>
      <c r="D93" s="140"/>
      <c r="E93" s="71"/>
      <c r="F93" s="48"/>
      <c r="G93" s="48"/>
      <c r="H93" s="48"/>
      <c r="I93" s="48"/>
      <c r="J93" s="48"/>
      <c r="K93" s="49"/>
      <c r="L93" s="15">
        <f>C93+D93</f>
        <v>0</v>
      </c>
      <c r="M93" s="16">
        <v>592</v>
      </c>
      <c r="N93" s="17">
        <f>L93*M93</f>
        <v>0</v>
      </c>
      <c r="O93" s="4"/>
    </row>
    <row r="94" spans="1:15" ht="15.6" thickBot="1" x14ac:dyDescent="0.3">
      <c r="A94" s="1"/>
      <c r="B94" s="28"/>
      <c r="C94" s="148" t="s">
        <v>31</v>
      </c>
      <c r="D94" s="149" t="s">
        <v>32</v>
      </c>
      <c r="E94" s="149" t="s">
        <v>33</v>
      </c>
      <c r="F94" s="149" t="s">
        <v>34</v>
      </c>
      <c r="G94" s="150" t="s">
        <v>35</v>
      </c>
      <c r="H94" s="65"/>
      <c r="I94" s="2"/>
      <c r="J94" s="2"/>
      <c r="K94" s="2"/>
      <c r="L94" s="60"/>
      <c r="M94" s="60"/>
      <c r="N94" s="60"/>
    </row>
    <row r="95" spans="1:15" ht="15.6" thickBot="1" x14ac:dyDescent="0.3">
      <c r="A95" s="4" t="s">
        <v>0</v>
      </c>
      <c r="B95" s="21" t="s">
        <v>178</v>
      </c>
      <c r="C95" s="45"/>
      <c r="D95" s="46"/>
      <c r="E95" s="46"/>
      <c r="F95" s="46"/>
      <c r="G95" s="145"/>
      <c r="H95" s="40"/>
      <c r="K95" s="59"/>
      <c r="L95" s="128" t="s">
        <v>136</v>
      </c>
      <c r="M95" s="131" t="s">
        <v>45</v>
      </c>
      <c r="N95" s="129" t="s">
        <v>4</v>
      </c>
      <c r="O95" s="4"/>
    </row>
    <row r="96" spans="1:15" ht="15.6" thickBot="1" x14ac:dyDescent="0.3">
      <c r="A96" s="199" t="s">
        <v>0</v>
      </c>
      <c r="B96" s="200" t="s">
        <v>137</v>
      </c>
      <c r="C96" s="201"/>
      <c r="D96" s="202"/>
      <c r="E96" s="202"/>
      <c r="F96" s="202"/>
      <c r="G96" s="203"/>
      <c r="H96" s="71"/>
      <c r="I96" s="48"/>
      <c r="J96" s="48"/>
      <c r="K96" s="49"/>
      <c r="L96" s="15">
        <f>C95+D95+E95+F95+G95+C96+D96+E96+F96+G96</f>
        <v>0</v>
      </c>
      <c r="M96" s="16">
        <v>351</v>
      </c>
      <c r="N96" s="17">
        <f>L96*M96</f>
        <v>0</v>
      </c>
      <c r="O96" s="4"/>
    </row>
    <row r="97" spans="1:15" ht="15.6" thickBot="1" x14ac:dyDescent="0.3">
      <c r="A97" s="1" t="s">
        <v>0</v>
      </c>
      <c r="B97" s="28" t="s">
        <v>179</v>
      </c>
      <c r="C97" s="93"/>
      <c r="D97" s="2"/>
      <c r="E97" s="2"/>
      <c r="F97" s="94"/>
      <c r="G97" s="177" t="s">
        <v>5</v>
      </c>
      <c r="H97" s="65"/>
      <c r="I97" s="2"/>
      <c r="J97" s="2"/>
      <c r="K97" s="11"/>
      <c r="L97" s="128" t="s">
        <v>52</v>
      </c>
      <c r="M97" s="131" t="s">
        <v>47</v>
      </c>
      <c r="N97" s="129" t="s">
        <v>4</v>
      </c>
      <c r="O97" s="4"/>
    </row>
    <row r="98" spans="1:15" ht="15.6" thickBot="1" x14ac:dyDescent="0.3">
      <c r="A98" s="35" t="s">
        <v>1</v>
      </c>
      <c r="B98" s="36" t="s">
        <v>138</v>
      </c>
      <c r="C98" s="53"/>
      <c r="D98" s="54"/>
      <c r="E98" s="54"/>
      <c r="F98" s="55"/>
      <c r="G98" s="76" t="s">
        <v>5</v>
      </c>
      <c r="H98" s="71"/>
      <c r="I98" s="48"/>
      <c r="J98" s="48"/>
      <c r="K98" s="49"/>
      <c r="L98" s="15">
        <f>C97+D97+E97+F97+C98+D98+E98+F98</f>
        <v>0</v>
      </c>
      <c r="M98" s="16">
        <v>592</v>
      </c>
      <c r="N98" s="17">
        <f>L98*M98</f>
        <v>0</v>
      </c>
      <c r="O98" s="4"/>
    </row>
    <row r="99" spans="1:15" ht="15.6" thickBot="1" x14ac:dyDescent="0.3">
      <c r="A99" s="1" t="s">
        <v>0</v>
      </c>
      <c r="B99" s="28" t="s">
        <v>139</v>
      </c>
      <c r="C99" s="93"/>
      <c r="D99" s="2"/>
      <c r="E99" s="2"/>
      <c r="F99" s="2"/>
      <c r="G99" s="94"/>
      <c r="H99" s="65"/>
      <c r="I99" s="2"/>
      <c r="J99" s="2"/>
      <c r="K99" s="11"/>
      <c r="L99" s="128" t="s">
        <v>141</v>
      </c>
      <c r="M99" s="131" t="s">
        <v>70</v>
      </c>
      <c r="N99" s="129" t="s">
        <v>4</v>
      </c>
      <c r="O99" s="4"/>
    </row>
    <row r="100" spans="1:15" ht="15.6" thickBot="1" x14ac:dyDescent="0.3">
      <c r="A100" s="35" t="s">
        <v>1</v>
      </c>
      <c r="B100" s="36" t="s">
        <v>140</v>
      </c>
      <c r="C100" s="53"/>
      <c r="D100" s="54"/>
      <c r="E100" s="54"/>
      <c r="F100" s="54"/>
      <c r="G100" s="55"/>
      <c r="H100" s="71"/>
      <c r="I100" s="48"/>
      <c r="J100" s="48"/>
      <c r="K100" s="49"/>
      <c r="L100" s="15">
        <f>C99+D99+E99+F99+G99+C100+D100+E100+F100+G100</f>
        <v>0</v>
      </c>
      <c r="M100" s="60">
        <v>259</v>
      </c>
      <c r="N100" s="17">
        <f>M100*L100</f>
        <v>0</v>
      </c>
      <c r="O100" s="4"/>
    </row>
    <row r="101" spans="1:15" ht="15.6" thickBot="1" x14ac:dyDescent="0.3">
      <c r="A101" s="1"/>
      <c r="B101" s="28"/>
      <c r="C101" s="175" t="s">
        <v>143</v>
      </c>
      <c r="D101" s="148" t="s">
        <v>32</v>
      </c>
      <c r="E101" s="149" t="s">
        <v>33</v>
      </c>
      <c r="F101" s="150" t="s">
        <v>34</v>
      </c>
      <c r="G101" s="176" t="s">
        <v>143</v>
      </c>
      <c r="H101" s="65"/>
      <c r="I101" s="2"/>
      <c r="J101" s="2"/>
      <c r="K101" s="2"/>
      <c r="L101" s="60"/>
      <c r="N101" s="60"/>
    </row>
    <row r="102" spans="1:15" ht="15.6" thickBot="1" x14ac:dyDescent="0.3">
      <c r="A102" s="4" t="s">
        <v>0</v>
      </c>
      <c r="B102" s="21" t="s">
        <v>180</v>
      </c>
      <c r="C102" s="152"/>
      <c r="D102" s="93"/>
      <c r="E102" s="2"/>
      <c r="F102" s="94"/>
      <c r="G102" s="153"/>
      <c r="H102" s="40"/>
      <c r="K102" s="59" t="s">
        <v>234</v>
      </c>
      <c r="L102" s="128" t="s">
        <v>145</v>
      </c>
      <c r="M102" s="131" t="s">
        <v>100</v>
      </c>
      <c r="N102" s="129" t="s">
        <v>4</v>
      </c>
      <c r="O102" s="4"/>
    </row>
    <row r="103" spans="1:15" ht="15.6" thickBot="1" x14ac:dyDescent="0.3">
      <c r="A103" s="35" t="s">
        <v>0</v>
      </c>
      <c r="B103" s="36" t="s">
        <v>142</v>
      </c>
      <c r="C103" s="154"/>
      <c r="D103" s="53"/>
      <c r="E103" s="54"/>
      <c r="F103" s="55"/>
      <c r="G103" s="155"/>
      <c r="H103" s="71"/>
      <c r="I103" s="48"/>
      <c r="J103" s="48"/>
      <c r="K103" s="49"/>
      <c r="L103" s="15">
        <f>D102+E102+F102+D103+E103+F103</f>
        <v>0</v>
      </c>
      <c r="M103" s="16">
        <v>147</v>
      </c>
      <c r="N103" s="17">
        <f>L103*M103</f>
        <v>0</v>
      </c>
      <c r="O103" s="4"/>
    </row>
    <row r="104" spans="1:15" ht="15.6" thickBot="1" x14ac:dyDescent="0.3">
      <c r="A104" s="1" t="s">
        <v>0</v>
      </c>
      <c r="B104" s="28" t="s">
        <v>181</v>
      </c>
      <c r="C104" s="175"/>
      <c r="D104" s="93"/>
      <c r="E104" s="2"/>
      <c r="F104" s="94"/>
      <c r="G104" s="176"/>
      <c r="H104" s="65"/>
      <c r="I104" s="2"/>
      <c r="J104" s="2"/>
      <c r="K104" s="11" t="s">
        <v>234</v>
      </c>
      <c r="L104" s="128" t="s">
        <v>146</v>
      </c>
      <c r="M104" s="131" t="s">
        <v>70</v>
      </c>
      <c r="N104" s="129" t="s">
        <v>4</v>
      </c>
      <c r="O104" s="4"/>
    </row>
    <row r="105" spans="1:15" ht="15.6" thickBot="1" x14ac:dyDescent="0.3">
      <c r="A105" s="8" t="s">
        <v>0</v>
      </c>
      <c r="B105" s="10" t="s">
        <v>144</v>
      </c>
      <c r="C105" s="154"/>
      <c r="D105" s="47"/>
      <c r="E105" s="48"/>
      <c r="F105" s="49"/>
      <c r="G105" s="155"/>
      <c r="H105" s="71"/>
      <c r="I105" s="48"/>
      <c r="J105" s="48"/>
      <c r="K105" s="49"/>
      <c r="L105" s="15">
        <f>D104+E104+F104+D105+E105+F105</f>
        <v>0</v>
      </c>
      <c r="M105" s="16">
        <v>258</v>
      </c>
      <c r="N105" s="17">
        <f>L105*M105</f>
        <v>0</v>
      </c>
      <c r="O105" s="4"/>
    </row>
    <row r="106" spans="1:15" ht="15.6" thickBot="1" x14ac:dyDescent="0.3">
      <c r="A106" s="1"/>
      <c r="B106" s="28"/>
      <c r="C106" s="151" t="s">
        <v>13</v>
      </c>
      <c r="D106" s="65"/>
      <c r="E106" s="2"/>
      <c r="F106" s="2"/>
      <c r="G106" s="2"/>
      <c r="H106" s="2"/>
      <c r="I106" s="2"/>
      <c r="J106" s="2"/>
      <c r="K106" s="2"/>
      <c r="L106" s="3"/>
      <c r="M106" s="3"/>
      <c r="N106" s="3"/>
    </row>
    <row r="107" spans="1:15" x14ac:dyDescent="0.25">
      <c r="A107" s="4" t="s">
        <v>0</v>
      </c>
      <c r="B107" s="21" t="s">
        <v>182</v>
      </c>
      <c r="C107" s="156"/>
      <c r="D107" s="40"/>
    </row>
    <row r="108" spans="1:15" ht="15.6" thickBot="1" x14ac:dyDescent="0.3">
      <c r="A108" s="37" t="s">
        <v>0</v>
      </c>
      <c r="B108" s="38" t="s">
        <v>147</v>
      </c>
      <c r="C108" s="157"/>
      <c r="D108" s="40"/>
      <c r="L108" s="12"/>
      <c r="M108" s="12"/>
      <c r="N108" s="12"/>
    </row>
    <row r="109" spans="1:15" ht="15.6" thickBot="1" x14ac:dyDescent="0.3">
      <c r="A109" s="4" t="s">
        <v>0</v>
      </c>
      <c r="B109" s="21" t="s">
        <v>148</v>
      </c>
      <c r="C109" s="159"/>
      <c r="D109" s="40"/>
      <c r="K109" s="59"/>
      <c r="L109" s="128" t="s">
        <v>54</v>
      </c>
      <c r="M109" s="131" t="s">
        <v>7</v>
      </c>
      <c r="N109" s="129" t="s">
        <v>4</v>
      </c>
      <c r="O109" s="4"/>
    </row>
    <row r="110" spans="1:15" ht="15.6" thickBot="1" x14ac:dyDescent="0.3">
      <c r="A110" s="37" t="s">
        <v>1</v>
      </c>
      <c r="B110" s="38" t="s">
        <v>149</v>
      </c>
      <c r="C110" s="160"/>
      <c r="D110" s="86"/>
      <c r="E110" s="24"/>
      <c r="F110" s="24"/>
      <c r="G110" s="24"/>
      <c r="K110" s="59"/>
      <c r="L110" s="15">
        <f>C107+C108+C109+C110</f>
        <v>0</v>
      </c>
      <c r="M110" s="16">
        <v>110</v>
      </c>
      <c r="N110" s="17">
        <f>L110*M110</f>
        <v>0</v>
      </c>
      <c r="O110" s="4"/>
    </row>
    <row r="111" spans="1:15" ht="15.6" thickBot="1" x14ac:dyDescent="0.3">
      <c r="B111" s="21"/>
      <c r="C111" s="134" t="s">
        <v>31</v>
      </c>
      <c r="D111" s="135" t="s">
        <v>32</v>
      </c>
      <c r="E111" s="135" t="s">
        <v>33</v>
      </c>
      <c r="F111" s="135" t="s">
        <v>34</v>
      </c>
      <c r="G111" s="136" t="s">
        <v>35</v>
      </c>
      <c r="H111" s="40"/>
      <c r="L111" s="3"/>
      <c r="M111" s="3"/>
      <c r="N111" s="3"/>
    </row>
    <row r="112" spans="1:15" ht="15.6" thickBot="1" x14ac:dyDescent="0.3">
      <c r="A112" s="4" t="s">
        <v>0</v>
      </c>
      <c r="B112" s="21" t="s">
        <v>150</v>
      </c>
      <c r="C112" s="45"/>
      <c r="D112" s="46"/>
      <c r="E112" s="46"/>
      <c r="F112" s="46"/>
      <c r="G112" s="145"/>
      <c r="H112" s="40"/>
      <c r="L112" s="12"/>
      <c r="M112" s="12"/>
      <c r="N112" s="12"/>
    </row>
    <row r="113" spans="1:15" ht="15.6" thickBot="1" x14ac:dyDescent="0.3">
      <c r="A113" s="37" t="s">
        <v>1</v>
      </c>
      <c r="B113" s="38" t="s">
        <v>151</v>
      </c>
      <c r="C113" s="96"/>
      <c r="D113" s="31"/>
      <c r="E113" s="31"/>
      <c r="F113" s="31"/>
      <c r="G113" s="32"/>
      <c r="H113" s="40"/>
      <c r="K113" s="59"/>
      <c r="L113" s="128" t="s">
        <v>59</v>
      </c>
      <c r="M113" s="131" t="s">
        <v>153</v>
      </c>
      <c r="N113" s="129" t="s">
        <v>4</v>
      </c>
      <c r="O113" s="4"/>
    </row>
    <row r="114" spans="1:15" ht="15.6" thickBot="1" x14ac:dyDescent="0.3">
      <c r="A114" s="8" t="s">
        <v>1</v>
      </c>
      <c r="B114" s="10" t="s">
        <v>152</v>
      </c>
      <c r="C114" s="47"/>
      <c r="D114" s="48"/>
      <c r="E114" s="48"/>
      <c r="F114" s="48"/>
      <c r="G114" s="49"/>
      <c r="H114" s="71"/>
      <c r="I114" s="48"/>
      <c r="J114" s="48"/>
      <c r="K114" s="49"/>
      <c r="L114" s="115">
        <f>C112+D112+E112+F112+G112+C113+D113+E113+F113+G113+C114+D114+E114+F114+G114</f>
        <v>0</v>
      </c>
      <c r="M114" s="122">
        <v>444</v>
      </c>
      <c r="N114" s="116">
        <f>L114*M114</f>
        <v>0</v>
      </c>
      <c r="O114" s="4"/>
    </row>
    <row r="115" spans="1:15" ht="15.6" thickBot="1" x14ac:dyDescent="0.3">
      <c r="A115" s="162" t="s">
        <v>0</v>
      </c>
      <c r="B115" s="163" t="s">
        <v>154</v>
      </c>
      <c r="C115" s="166"/>
      <c r="D115" s="165"/>
      <c r="E115" s="165"/>
      <c r="F115" s="165"/>
      <c r="G115" s="167"/>
      <c r="H115" s="65"/>
      <c r="I115" s="2"/>
      <c r="J115" s="2"/>
      <c r="K115" s="2"/>
      <c r="L115" s="60"/>
      <c r="M115" s="60"/>
      <c r="N115" s="60"/>
    </row>
    <row r="116" spans="1:15" ht="15.6" thickBot="1" x14ac:dyDescent="0.3">
      <c r="A116" s="4" t="s">
        <v>1</v>
      </c>
      <c r="B116" s="21" t="s">
        <v>155</v>
      </c>
      <c r="C116" s="95"/>
      <c r="G116" s="27"/>
      <c r="H116" s="40"/>
      <c r="K116" s="59"/>
      <c r="L116" s="128" t="s">
        <v>57</v>
      </c>
      <c r="M116" s="131" t="s">
        <v>38</v>
      </c>
      <c r="N116" s="129" t="s">
        <v>4</v>
      </c>
      <c r="O116" s="4"/>
    </row>
    <row r="117" spans="1:15" ht="15.6" thickBot="1" x14ac:dyDescent="0.3">
      <c r="A117" s="35" t="s">
        <v>1</v>
      </c>
      <c r="B117" s="36" t="s">
        <v>156</v>
      </c>
      <c r="C117" s="53"/>
      <c r="D117" s="54"/>
      <c r="E117" s="54"/>
      <c r="F117" s="54"/>
      <c r="G117" s="55"/>
      <c r="H117" s="71"/>
      <c r="I117" s="48"/>
      <c r="J117" s="48"/>
      <c r="K117" s="49"/>
      <c r="L117" s="15">
        <f>C115+D115+E115+F115+G115+C116+D116+E116+F116+G116+C117+D117+E117+F117+G117</f>
        <v>0</v>
      </c>
      <c r="M117" s="16">
        <v>296</v>
      </c>
      <c r="N117" s="17">
        <f>L117*M117</f>
        <v>0</v>
      </c>
      <c r="O117" s="4"/>
    </row>
    <row r="118" spans="1:15" ht="15.6" thickBot="1" x14ac:dyDescent="0.3">
      <c r="A118" s="1" t="s">
        <v>0</v>
      </c>
      <c r="B118" s="28" t="s">
        <v>157</v>
      </c>
      <c r="C118" s="93"/>
      <c r="D118" s="2"/>
      <c r="E118" s="2"/>
      <c r="F118" s="2"/>
      <c r="G118" s="94"/>
      <c r="H118" s="65"/>
      <c r="I118" s="2"/>
      <c r="J118" s="2"/>
      <c r="K118" s="2"/>
      <c r="L118" s="60"/>
      <c r="M118" s="60"/>
      <c r="N118" s="60"/>
    </row>
    <row r="119" spans="1:15" ht="15.6" thickBot="1" x14ac:dyDescent="0.3">
      <c r="A119" s="37" t="s">
        <v>1</v>
      </c>
      <c r="B119" s="38" t="s">
        <v>158</v>
      </c>
      <c r="C119" s="96"/>
      <c r="D119" s="31"/>
      <c r="E119" s="31"/>
      <c r="F119" s="31"/>
      <c r="G119" s="32"/>
      <c r="H119" s="40"/>
      <c r="K119" s="59"/>
      <c r="L119" s="128" t="s">
        <v>55</v>
      </c>
      <c r="M119" s="131" t="s">
        <v>45</v>
      </c>
      <c r="N119" s="129" t="s">
        <v>4</v>
      </c>
      <c r="O119" s="4"/>
    </row>
    <row r="120" spans="1:15" ht="15.6" thickBot="1" x14ac:dyDescent="0.3">
      <c r="A120" s="191" t="s">
        <v>1</v>
      </c>
      <c r="B120" s="192" t="s">
        <v>159</v>
      </c>
      <c r="C120" s="212"/>
      <c r="D120" s="213"/>
      <c r="E120" s="213"/>
      <c r="F120" s="213"/>
      <c r="G120" s="214"/>
      <c r="H120" s="71"/>
      <c r="I120" s="48"/>
      <c r="J120" s="48"/>
      <c r="K120" s="49"/>
      <c r="L120" s="15">
        <f>C118+D118+E118+F118+G118+C119+D119+E119+F119+G119+C120+D120+E120+F120+G120</f>
        <v>0</v>
      </c>
      <c r="M120" s="16">
        <v>351</v>
      </c>
      <c r="N120" s="17">
        <f>L120*M120</f>
        <v>0</v>
      </c>
      <c r="O120" s="4"/>
    </row>
    <row r="121" spans="1:15" ht="15.6" thickBot="1" x14ac:dyDescent="0.3">
      <c r="A121" s="162" t="s">
        <v>0</v>
      </c>
      <c r="B121" s="163" t="s">
        <v>160</v>
      </c>
      <c r="C121" s="166"/>
      <c r="D121" s="165"/>
      <c r="E121" s="165"/>
      <c r="F121" s="165"/>
      <c r="G121" s="167"/>
      <c r="H121" s="65"/>
      <c r="I121" s="2"/>
      <c r="J121" s="2"/>
      <c r="K121" s="2"/>
      <c r="L121" s="60"/>
      <c r="M121" s="60"/>
      <c r="N121" s="60"/>
    </row>
    <row r="122" spans="1:15" ht="15.6" thickBot="1" x14ac:dyDescent="0.3">
      <c r="A122" s="4" t="s">
        <v>1</v>
      </c>
      <c r="B122" s="21" t="s">
        <v>161</v>
      </c>
      <c r="C122" s="95"/>
      <c r="G122" s="27"/>
      <c r="H122" s="40"/>
      <c r="K122" s="59"/>
      <c r="L122" s="128" t="s">
        <v>58</v>
      </c>
      <c r="M122" s="131" t="s">
        <v>38</v>
      </c>
      <c r="N122" s="129" t="s">
        <v>4</v>
      </c>
      <c r="O122" s="4"/>
    </row>
    <row r="123" spans="1:15" ht="15.6" thickBot="1" x14ac:dyDescent="0.3">
      <c r="A123" s="35" t="s">
        <v>1</v>
      </c>
      <c r="B123" s="36" t="s">
        <v>162</v>
      </c>
      <c r="C123" s="53"/>
      <c r="D123" s="54"/>
      <c r="E123" s="54"/>
      <c r="F123" s="54"/>
      <c r="G123" s="55"/>
      <c r="H123" s="71"/>
      <c r="I123" s="48"/>
      <c r="J123" s="48"/>
      <c r="K123" s="49"/>
      <c r="L123" s="15">
        <f>C121+D121+E121+F121+G121+C122+D122+E122+F122+G122+C123+D123+E123+F123+G123</f>
        <v>0</v>
      </c>
      <c r="M123" s="16">
        <v>296</v>
      </c>
      <c r="N123" s="17">
        <f>L123*M123</f>
        <v>0</v>
      </c>
      <c r="O123" s="4"/>
    </row>
    <row r="124" spans="1:15" ht="15.6" thickBot="1" x14ac:dyDescent="0.3">
      <c r="A124" s="1" t="s">
        <v>0</v>
      </c>
      <c r="B124" s="28" t="s">
        <v>163</v>
      </c>
      <c r="C124" s="93"/>
      <c r="D124" s="2"/>
      <c r="E124" s="2"/>
      <c r="F124" s="2"/>
      <c r="G124" s="94"/>
      <c r="H124" s="65"/>
      <c r="I124" s="2"/>
      <c r="J124" s="2"/>
      <c r="K124" s="2"/>
      <c r="L124" s="60"/>
      <c r="M124" s="60"/>
      <c r="N124" s="60"/>
    </row>
    <row r="125" spans="1:15" ht="15.6" thickBot="1" x14ac:dyDescent="0.3">
      <c r="A125" s="37" t="s">
        <v>1</v>
      </c>
      <c r="B125" s="38" t="s">
        <v>164</v>
      </c>
      <c r="C125" s="96"/>
      <c r="D125" s="31"/>
      <c r="E125" s="31"/>
      <c r="F125" s="31"/>
      <c r="G125" s="32"/>
      <c r="H125" s="40"/>
      <c r="K125" s="59"/>
      <c r="L125" s="128" t="s">
        <v>56</v>
      </c>
      <c r="M125" s="131" t="s">
        <v>26</v>
      </c>
      <c r="N125" s="129" t="s">
        <v>4</v>
      </c>
      <c r="O125" s="4"/>
    </row>
    <row r="126" spans="1:15" ht="15.6" thickBot="1" x14ac:dyDescent="0.3">
      <c r="A126" s="8" t="s">
        <v>1</v>
      </c>
      <c r="B126" s="10" t="s">
        <v>165</v>
      </c>
      <c r="C126" s="47"/>
      <c r="D126" s="48"/>
      <c r="E126" s="48"/>
      <c r="F126" s="48"/>
      <c r="G126" s="49"/>
      <c r="H126" s="71"/>
      <c r="I126" s="48"/>
      <c r="J126" s="48"/>
      <c r="K126" s="49"/>
      <c r="L126" s="15">
        <f>C124+D124+E124+F124+G124+C125+D125+E125+F125+G125+C126+D126+E126+F126+G126</f>
        <v>0</v>
      </c>
      <c r="M126" s="16">
        <v>277</v>
      </c>
      <c r="N126" s="17">
        <f>L126*M126</f>
        <v>0</v>
      </c>
      <c r="O126" s="4"/>
    </row>
    <row r="127" spans="1:15" ht="15.6" thickBot="1" x14ac:dyDescent="0.3">
      <c r="A127" s="1"/>
      <c r="B127" s="28"/>
      <c r="C127" s="172" t="s">
        <v>32</v>
      </c>
      <c r="D127" s="173" t="s">
        <v>33</v>
      </c>
      <c r="E127" s="173" t="s">
        <v>34</v>
      </c>
      <c r="F127" s="174" t="s">
        <v>35</v>
      </c>
      <c r="G127" s="65"/>
      <c r="H127" s="2"/>
      <c r="I127" s="2"/>
      <c r="J127" s="2"/>
      <c r="K127" s="2"/>
    </row>
    <row r="128" spans="1:15" x14ac:dyDescent="0.25">
      <c r="A128" s="4" t="s">
        <v>0</v>
      </c>
      <c r="B128" s="21" t="s">
        <v>184</v>
      </c>
      <c r="C128" s="45"/>
      <c r="D128" s="46"/>
      <c r="E128" s="46"/>
      <c r="F128" s="145"/>
      <c r="G128" s="40"/>
    </row>
    <row r="129" spans="1:15" x14ac:dyDescent="0.25">
      <c r="A129" s="37" t="s">
        <v>0</v>
      </c>
      <c r="B129" s="38" t="s">
        <v>185</v>
      </c>
      <c r="C129" s="96"/>
      <c r="D129" s="31"/>
      <c r="E129" s="31"/>
      <c r="F129" s="32"/>
      <c r="G129" s="40"/>
    </row>
    <row r="130" spans="1:15" x14ac:dyDescent="0.25">
      <c r="A130" s="4" t="s">
        <v>1</v>
      </c>
      <c r="B130" s="21" t="s">
        <v>186</v>
      </c>
      <c r="C130" s="95"/>
      <c r="F130" s="27"/>
      <c r="G130" s="40"/>
    </row>
    <row r="131" spans="1:15" ht="15.6" thickBot="1" x14ac:dyDescent="0.3">
      <c r="A131" s="123" t="s">
        <v>2</v>
      </c>
      <c r="B131" s="38" t="s">
        <v>187</v>
      </c>
      <c r="C131" s="146"/>
      <c r="D131" s="103"/>
      <c r="E131" s="103"/>
      <c r="F131" s="147"/>
      <c r="G131" s="40"/>
      <c r="L131" s="12"/>
      <c r="M131" s="12"/>
      <c r="N131" s="12"/>
    </row>
    <row r="132" spans="1:15" ht="15.6" thickBot="1" x14ac:dyDescent="0.3">
      <c r="A132" s="4" t="s">
        <v>0</v>
      </c>
      <c r="B132" s="21" t="s">
        <v>192</v>
      </c>
      <c r="C132" s="117"/>
      <c r="D132" s="5"/>
      <c r="E132" s="5"/>
      <c r="F132" s="118"/>
      <c r="G132" s="40"/>
      <c r="K132" s="59"/>
      <c r="L132" s="18" t="s">
        <v>60</v>
      </c>
      <c r="M132" s="19" t="s">
        <v>26</v>
      </c>
      <c r="N132" s="20" t="s">
        <v>4</v>
      </c>
      <c r="O132" s="4"/>
    </row>
    <row r="133" spans="1:15" ht="15.6" thickBot="1" x14ac:dyDescent="0.3">
      <c r="A133" s="35" t="s">
        <v>0</v>
      </c>
      <c r="B133" s="36" t="s">
        <v>193</v>
      </c>
      <c r="C133" s="209"/>
      <c r="D133" s="210"/>
      <c r="E133" s="210"/>
      <c r="F133" s="211"/>
      <c r="G133" s="71"/>
      <c r="H133" s="48"/>
      <c r="I133" s="48"/>
      <c r="J133" s="48"/>
      <c r="K133" s="49"/>
      <c r="L133" s="15">
        <f>C128+D128+E128+F128+C129+D129+E129+F129+C130+D130+E130+F130+C131+D131+E131+F131+C132+D132+E132+F132+C133+D133+E133+F133</f>
        <v>0</v>
      </c>
      <c r="M133" s="16">
        <v>277</v>
      </c>
      <c r="N133" s="17">
        <f>L133*M133</f>
        <v>0</v>
      </c>
      <c r="O133" s="4"/>
    </row>
    <row r="134" spans="1:15" ht="15.6" thickBot="1" x14ac:dyDescent="0.3">
      <c r="A134" s="204" t="s">
        <v>0</v>
      </c>
      <c r="B134" s="205" t="s">
        <v>188</v>
      </c>
      <c r="C134" s="206"/>
      <c r="D134" s="207"/>
      <c r="E134" s="207"/>
      <c r="F134" s="208"/>
      <c r="G134" s="65"/>
      <c r="H134" s="2"/>
      <c r="I134" s="2"/>
      <c r="J134" s="2"/>
      <c r="K134" s="11"/>
      <c r="L134" s="18" t="s">
        <v>61</v>
      </c>
      <c r="M134" s="19" t="s">
        <v>12</v>
      </c>
      <c r="N134" s="20" t="s">
        <v>4</v>
      </c>
      <c r="O134" s="4"/>
    </row>
    <row r="135" spans="1:15" ht="15.6" thickBot="1" x14ac:dyDescent="0.3">
      <c r="A135" s="8" t="s">
        <v>1</v>
      </c>
      <c r="B135" s="10" t="s">
        <v>189</v>
      </c>
      <c r="C135" s="47"/>
      <c r="D135" s="48"/>
      <c r="E135" s="48"/>
      <c r="F135" s="49"/>
      <c r="G135" s="71"/>
      <c r="H135" s="48"/>
      <c r="I135" s="48"/>
      <c r="J135" s="48"/>
      <c r="K135" s="49"/>
      <c r="L135" s="15">
        <f>C134+D134+E134+F134+C135+D135+E135+F135</f>
        <v>0</v>
      </c>
      <c r="M135" s="16">
        <v>130</v>
      </c>
      <c r="N135" s="17">
        <f>L135*M135</f>
        <v>0</v>
      </c>
      <c r="O135" s="4"/>
    </row>
    <row r="136" spans="1:15" ht="15.6" thickBot="1" x14ac:dyDescent="0.3">
      <c r="A136" s="88"/>
      <c r="B136" s="89"/>
      <c r="C136" s="168" t="s">
        <v>32</v>
      </c>
      <c r="D136" s="169" t="s">
        <v>33</v>
      </c>
      <c r="E136" s="169" t="s">
        <v>34</v>
      </c>
      <c r="F136" s="170" t="s">
        <v>35</v>
      </c>
      <c r="G136" s="91"/>
      <c r="H136" s="44"/>
      <c r="I136" s="44"/>
      <c r="J136" s="44"/>
      <c r="K136" s="92"/>
      <c r="L136" s="18" t="s">
        <v>66</v>
      </c>
      <c r="M136" s="19" t="s">
        <v>38</v>
      </c>
      <c r="N136" s="20" t="s">
        <v>4</v>
      </c>
      <c r="O136" s="4"/>
    </row>
    <row r="137" spans="1:15" ht="15.6" thickBot="1" x14ac:dyDescent="0.3">
      <c r="A137" s="8" t="s">
        <v>0</v>
      </c>
      <c r="B137" s="10" t="s">
        <v>65</v>
      </c>
      <c r="C137" s="141"/>
      <c r="D137" s="29"/>
      <c r="E137" s="29"/>
      <c r="F137" s="30"/>
      <c r="G137" s="71"/>
      <c r="H137" s="48"/>
      <c r="I137" s="48"/>
      <c r="J137" s="48"/>
      <c r="K137" s="49"/>
      <c r="L137" s="15">
        <f>C137+D137+E137+F137</f>
        <v>0</v>
      </c>
      <c r="M137" s="16">
        <v>296</v>
      </c>
      <c r="N137" s="17">
        <f>L137*M137</f>
        <v>0</v>
      </c>
      <c r="O137" s="4"/>
    </row>
    <row r="138" spans="1:15" ht="15.6" thickBot="1" x14ac:dyDescent="0.3">
      <c r="A138" s="162" t="s">
        <v>0</v>
      </c>
      <c r="B138" s="163" t="s">
        <v>63</v>
      </c>
      <c r="C138" s="166"/>
      <c r="D138" s="165"/>
      <c r="E138" s="165"/>
      <c r="F138" s="167"/>
      <c r="G138" s="65"/>
      <c r="H138" s="2"/>
      <c r="I138" s="2"/>
      <c r="J138" s="2"/>
      <c r="K138" s="2"/>
      <c r="L138" s="60"/>
      <c r="M138" s="60"/>
      <c r="N138" s="60"/>
    </row>
    <row r="139" spans="1:15" ht="15.6" thickBot="1" x14ac:dyDescent="0.3">
      <c r="A139" s="4" t="s">
        <v>0</v>
      </c>
      <c r="B139" s="21" t="s">
        <v>190</v>
      </c>
      <c r="C139" s="117"/>
      <c r="D139" s="5"/>
      <c r="E139" s="5"/>
      <c r="F139" s="118"/>
      <c r="G139" s="40"/>
      <c r="K139" s="59"/>
      <c r="L139" s="18" t="s">
        <v>64</v>
      </c>
      <c r="M139" s="19" t="s">
        <v>48</v>
      </c>
      <c r="N139" s="20" t="s">
        <v>4</v>
      </c>
      <c r="O139" s="4"/>
    </row>
    <row r="140" spans="1:15" ht="15.6" thickBot="1" x14ac:dyDescent="0.3">
      <c r="A140" s="35" t="s">
        <v>0</v>
      </c>
      <c r="B140" s="36" t="s">
        <v>191</v>
      </c>
      <c r="C140" s="53"/>
      <c r="D140" s="54"/>
      <c r="E140" s="54"/>
      <c r="F140" s="55"/>
      <c r="G140" s="71"/>
      <c r="H140" s="48"/>
      <c r="I140" s="48"/>
      <c r="J140" s="48"/>
      <c r="K140" s="49"/>
      <c r="L140" s="15">
        <f>C140+D140+E140+F140+C138+D138+E138+F138+C139+D139+E139+F139</f>
        <v>0</v>
      </c>
      <c r="M140" s="16">
        <v>185</v>
      </c>
      <c r="N140" s="17">
        <f>L140*M140</f>
        <v>0</v>
      </c>
      <c r="O140" s="4"/>
    </row>
    <row r="141" spans="1:15" ht="15.6" thickBot="1" x14ac:dyDescent="0.3">
      <c r="A141" s="1" t="s">
        <v>0</v>
      </c>
      <c r="B141" s="28" t="s">
        <v>194</v>
      </c>
      <c r="C141" s="93"/>
      <c r="D141" s="2"/>
      <c r="E141" s="2"/>
      <c r="F141" s="94"/>
      <c r="G141" s="65"/>
      <c r="H141" s="2"/>
      <c r="I141" s="2"/>
      <c r="J141" s="2"/>
      <c r="K141" s="11"/>
      <c r="L141" s="18" t="s">
        <v>62</v>
      </c>
      <c r="M141" s="19" t="s">
        <v>45</v>
      </c>
      <c r="N141" s="20" t="s">
        <v>4</v>
      </c>
      <c r="O141" s="4"/>
    </row>
    <row r="142" spans="1:15" ht="15.6" thickBot="1" x14ac:dyDescent="0.3">
      <c r="A142" s="35" t="s">
        <v>0</v>
      </c>
      <c r="B142" s="36" t="s">
        <v>195</v>
      </c>
      <c r="C142" s="53"/>
      <c r="D142" s="54"/>
      <c r="E142" s="54"/>
      <c r="F142" s="55"/>
      <c r="G142" s="71"/>
      <c r="H142" s="48"/>
      <c r="I142" s="48"/>
      <c r="J142" s="48"/>
      <c r="K142" s="49"/>
      <c r="L142" s="15">
        <f>C141+D141+E141+F141+C142+D142+E142+F142</f>
        <v>0</v>
      </c>
      <c r="M142" s="16">
        <v>351</v>
      </c>
      <c r="N142" s="17">
        <f>L142*M142</f>
        <v>0</v>
      </c>
      <c r="O142" s="4"/>
    </row>
    <row r="143" spans="1:15" ht="15.6" thickBot="1" x14ac:dyDescent="0.3">
      <c r="A143" s="88"/>
      <c r="B143" s="89"/>
      <c r="C143" s="133" t="s">
        <v>13</v>
      </c>
      <c r="D143" s="91"/>
      <c r="E143" s="44"/>
      <c r="F143" s="44"/>
      <c r="G143" s="44"/>
      <c r="H143" s="44"/>
      <c r="I143" s="44"/>
      <c r="J143" s="44"/>
      <c r="K143" s="92"/>
      <c r="L143" s="112" t="s">
        <v>67</v>
      </c>
      <c r="M143" s="113" t="s">
        <v>68</v>
      </c>
      <c r="N143" s="114" t="s">
        <v>4</v>
      </c>
      <c r="O143" s="4"/>
    </row>
    <row r="144" spans="1:15" ht="15.6" thickBot="1" x14ac:dyDescent="0.3">
      <c r="A144" s="8" t="s">
        <v>0</v>
      </c>
      <c r="B144" s="10" t="s">
        <v>196</v>
      </c>
      <c r="C144" s="178"/>
      <c r="D144" s="71"/>
      <c r="E144" s="48"/>
      <c r="F144" s="48"/>
      <c r="G144" s="48"/>
      <c r="H144" s="48"/>
      <c r="I144" s="48"/>
      <c r="J144" s="48"/>
      <c r="K144" s="49"/>
      <c r="L144" s="15">
        <f>C144</f>
        <v>0</v>
      </c>
      <c r="M144" s="16">
        <v>225</v>
      </c>
      <c r="N144" s="17">
        <f>L144*M144</f>
        <v>0</v>
      </c>
      <c r="O144" s="4"/>
    </row>
    <row r="145" spans="1:15" ht="15.6" thickBot="1" x14ac:dyDescent="0.3">
      <c r="A145" s="162" t="s">
        <v>0</v>
      </c>
      <c r="B145" s="163" t="s">
        <v>197</v>
      </c>
      <c r="C145" s="164"/>
      <c r="D145" s="65"/>
      <c r="E145" s="2"/>
      <c r="F145" s="2"/>
      <c r="G145" s="2"/>
      <c r="H145" s="2"/>
      <c r="I145" s="2"/>
      <c r="J145" s="2"/>
      <c r="K145" s="11"/>
      <c r="L145" s="112" t="s">
        <v>69</v>
      </c>
      <c r="M145" s="113" t="s">
        <v>70</v>
      </c>
      <c r="N145" s="114" t="s">
        <v>4</v>
      </c>
      <c r="O145" s="4"/>
    </row>
    <row r="146" spans="1:15" ht="15.6" thickBot="1" x14ac:dyDescent="0.3">
      <c r="A146" s="8" t="s">
        <v>0</v>
      </c>
      <c r="B146" s="10" t="s">
        <v>198</v>
      </c>
      <c r="C146" s="158"/>
      <c r="D146" s="71"/>
      <c r="E146" s="48"/>
      <c r="F146" s="48"/>
      <c r="G146" s="48"/>
      <c r="H146" s="48"/>
      <c r="I146" s="48"/>
      <c r="J146" s="48"/>
      <c r="K146" s="49"/>
      <c r="L146" s="15">
        <f>C145+C146</f>
        <v>0</v>
      </c>
      <c r="M146" s="16">
        <v>350</v>
      </c>
      <c r="N146" s="17">
        <f>L146*M146</f>
        <v>0</v>
      </c>
      <c r="O146" s="4"/>
    </row>
    <row r="147" spans="1:15" ht="15.6" thickBot="1" x14ac:dyDescent="0.3">
      <c r="A147" s="1"/>
      <c r="B147" s="28"/>
      <c r="C147" s="161" t="s">
        <v>201</v>
      </c>
      <c r="D147" s="65"/>
      <c r="E147" s="2"/>
      <c r="F147" s="2"/>
      <c r="G147" s="2"/>
      <c r="H147" s="2"/>
      <c r="I147" s="2"/>
      <c r="J147" s="2"/>
      <c r="K147" s="2"/>
      <c r="L147" s="3"/>
      <c r="M147" s="3"/>
      <c r="N147" s="3"/>
    </row>
    <row r="148" spans="1:15" x14ac:dyDescent="0.25">
      <c r="A148" s="4" t="s">
        <v>0</v>
      </c>
      <c r="B148" s="21" t="s">
        <v>199</v>
      </c>
      <c r="C148" s="156"/>
      <c r="D148" s="40"/>
    </row>
    <row r="149" spans="1:15" x14ac:dyDescent="0.25">
      <c r="A149" s="37" t="s">
        <v>0</v>
      </c>
      <c r="B149" s="38" t="s">
        <v>200</v>
      </c>
      <c r="C149" s="157"/>
      <c r="D149" s="40"/>
    </row>
    <row r="150" spans="1:15" x14ac:dyDescent="0.25">
      <c r="A150" s="4" t="s">
        <v>0</v>
      </c>
      <c r="B150" s="21" t="s">
        <v>202</v>
      </c>
      <c r="C150" s="159"/>
      <c r="D150" s="40"/>
    </row>
    <row r="151" spans="1:15" ht="15.6" thickBot="1" x14ac:dyDescent="0.3">
      <c r="A151" s="37" t="s">
        <v>0</v>
      </c>
      <c r="B151" s="38" t="s">
        <v>203</v>
      </c>
      <c r="C151" s="157"/>
      <c r="D151" s="40"/>
      <c r="L151" s="12"/>
      <c r="M151" s="12"/>
      <c r="N151" s="12"/>
    </row>
    <row r="152" spans="1:15" ht="15.6" thickBot="1" x14ac:dyDescent="0.3">
      <c r="A152" s="4" t="s">
        <v>1</v>
      </c>
      <c r="B152" s="21" t="s">
        <v>204</v>
      </c>
      <c r="C152" s="159"/>
      <c r="D152" s="40"/>
      <c r="K152" s="59"/>
      <c r="L152" s="112" t="s">
        <v>71</v>
      </c>
      <c r="M152" s="113" t="s">
        <v>42</v>
      </c>
      <c r="N152" s="114" t="s">
        <v>4</v>
      </c>
      <c r="O152" s="4"/>
    </row>
    <row r="153" spans="1:15" ht="15.6" thickBot="1" x14ac:dyDescent="0.3">
      <c r="A153" s="35" t="s">
        <v>1</v>
      </c>
      <c r="B153" s="36" t="s">
        <v>205</v>
      </c>
      <c r="C153" s="160"/>
      <c r="D153" s="71"/>
      <c r="E153" s="48"/>
      <c r="F153" s="48"/>
      <c r="G153" s="48"/>
      <c r="H153" s="48"/>
      <c r="I153" s="48"/>
      <c r="J153" s="48"/>
      <c r="K153" s="49"/>
      <c r="L153" s="15">
        <f>C148+C149+C150+C151+C152+C153</f>
        <v>0</v>
      </c>
      <c r="M153" s="16">
        <v>775</v>
      </c>
      <c r="N153" s="17"/>
      <c r="O153" s="4"/>
    </row>
    <row r="154" spans="1:15" ht="15.6" thickBot="1" x14ac:dyDescent="0.3">
      <c r="A154" s="1"/>
      <c r="B154" s="28"/>
      <c r="C154" s="161" t="s">
        <v>211</v>
      </c>
      <c r="D154" s="65"/>
      <c r="E154" s="2"/>
      <c r="F154" s="2"/>
      <c r="G154" s="2"/>
      <c r="H154" s="2"/>
      <c r="I154" s="2"/>
      <c r="J154" s="2"/>
      <c r="K154" s="2"/>
      <c r="L154" s="3"/>
      <c r="M154" s="3"/>
      <c r="N154" s="3"/>
    </row>
    <row r="155" spans="1:15" x14ac:dyDescent="0.25">
      <c r="A155" s="4" t="s">
        <v>0</v>
      </c>
      <c r="B155" s="21" t="s">
        <v>206</v>
      </c>
      <c r="C155" s="156"/>
      <c r="D155" s="40"/>
    </row>
    <row r="156" spans="1:15" x14ac:dyDescent="0.25">
      <c r="A156" s="37" t="s">
        <v>0</v>
      </c>
      <c r="B156" s="38" t="s">
        <v>207</v>
      </c>
      <c r="C156" s="157"/>
      <c r="D156" s="40"/>
    </row>
    <row r="157" spans="1:15" x14ac:dyDescent="0.25">
      <c r="A157" s="4" t="s">
        <v>0</v>
      </c>
      <c r="B157" s="21" t="s">
        <v>207</v>
      </c>
      <c r="C157" s="159"/>
      <c r="D157" s="40"/>
    </row>
    <row r="158" spans="1:15" ht="15.6" thickBot="1" x14ac:dyDescent="0.3">
      <c r="A158" s="37" t="s">
        <v>0</v>
      </c>
      <c r="B158" s="38" t="s">
        <v>208</v>
      </c>
      <c r="C158" s="157"/>
      <c r="D158" s="40"/>
      <c r="L158" s="12"/>
      <c r="M158" s="12"/>
      <c r="N158" s="12"/>
    </row>
    <row r="159" spans="1:15" ht="15.6" thickBot="1" x14ac:dyDescent="0.3">
      <c r="A159" s="4" t="s">
        <v>1</v>
      </c>
      <c r="B159" s="21" t="s">
        <v>209</v>
      </c>
      <c r="C159" s="159"/>
      <c r="D159" s="40"/>
      <c r="K159" s="59"/>
      <c r="L159" s="112" t="s">
        <v>72</v>
      </c>
      <c r="M159" s="113" t="s">
        <v>47</v>
      </c>
      <c r="N159" s="114" t="s">
        <v>4</v>
      </c>
      <c r="O159" s="4"/>
    </row>
    <row r="160" spans="1:15" ht="15.6" thickBot="1" x14ac:dyDescent="0.3">
      <c r="A160" s="35" t="s">
        <v>1</v>
      </c>
      <c r="B160" s="36" t="s">
        <v>210</v>
      </c>
      <c r="C160" s="160"/>
      <c r="D160" s="71"/>
      <c r="E160" s="48"/>
      <c r="F160" s="48"/>
      <c r="G160" s="48"/>
      <c r="H160" s="48"/>
      <c r="I160" s="48"/>
      <c r="J160" s="48"/>
      <c r="K160" s="49"/>
      <c r="L160" s="15">
        <f>C155+C156+C157+C158+C159+C160</f>
        <v>0</v>
      </c>
      <c r="M160" s="16">
        <v>800</v>
      </c>
      <c r="N160" s="17"/>
      <c r="O160" s="4"/>
    </row>
    <row r="161" spans="1:15" ht="15.6" thickBot="1" x14ac:dyDescent="0.3">
      <c r="A161" s="1"/>
      <c r="B161" s="28"/>
      <c r="C161" s="161" t="s">
        <v>220</v>
      </c>
      <c r="D161" s="65"/>
      <c r="E161" s="2"/>
      <c r="F161" s="2"/>
      <c r="G161" s="2"/>
      <c r="H161" s="2"/>
      <c r="I161" s="2"/>
      <c r="J161" s="2"/>
      <c r="K161" s="2"/>
      <c r="L161" s="3"/>
      <c r="M161" s="3"/>
      <c r="N161" s="3"/>
    </row>
    <row r="162" spans="1:15" ht="15.6" thickBot="1" x14ac:dyDescent="0.3">
      <c r="A162" s="4" t="s">
        <v>0</v>
      </c>
      <c r="B162" s="21" t="s">
        <v>212</v>
      </c>
      <c r="C162" s="156"/>
      <c r="D162" s="40"/>
      <c r="L162" s="12"/>
      <c r="M162" s="12"/>
      <c r="N162" s="12"/>
    </row>
    <row r="163" spans="1:15" ht="15.6" thickBot="1" x14ac:dyDescent="0.3">
      <c r="A163" s="37" t="s">
        <v>0</v>
      </c>
      <c r="B163" s="38" t="s">
        <v>213</v>
      </c>
      <c r="C163" s="157"/>
      <c r="D163" s="40"/>
      <c r="K163" s="59"/>
      <c r="L163" s="119" t="s">
        <v>216</v>
      </c>
      <c r="M163" s="120" t="s">
        <v>7</v>
      </c>
      <c r="N163" s="121" t="s">
        <v>4</v>
      </c>
      <c r="O163" s="4"/>
    </row>
    <row r="164" spans="1:15" ht="15.6" thickBot="1" x14ac:dyDescent="0.3">
      <c r="A164" s="8" t="s">
        <v>1</v>
      </c>
      <c r="B164" s="10" t="s">
        <v>214</v>
      </c>
      <c r="C164" s="158"/>
      <c r="D164" s="71"/>
      <c r="E164" s="48"/>
      <c r="F164" s="48"/>
      <c r="G164" s="48"/>
      <c r="H164" s="48"/>
      <c r="I164" s="48"/>
      <c r="J164" s="48"/>
      <c r="K164" s="49"/>
      <c r="L164" s="115">
        <f>C162+C163+C164</f>
        <v>0</v>
      </c>
      <c r="M164" s="122">
        <v>150</v>
      </c>
      <c r="N164" s="116">
        <f>L164*M164</f>
        <v>0</v>
      </c>
      <c r="O164" s="4"/>
    </row>
    <row r="165" spans="1:15" ht="15.6" thickBot="1" x14ac:dyDescent="0.3">
      <c r="A165" s="88"/>
      <c r="B165" s="89"/>
      <c r="C165" s="133" t="s">
        <v>219</v>
      </c>
      <c r="D165" s="91"/>
      <c r="E165" s="44"/>
      <c r="F165" s="44"/>
      <c r="G165" s="44"/>
      <c r="H165" s="44"/>
      <c r="I165" s="44"/>
      <c r="J165" s="44"/>
      <c r="K165" s="92"/>
      <c r="L165" s="112" t="s">
        <v>217</v>
      </c>
      <c r="M165" s="113" t="s">
        <v>100</v>
      </c>
      <c r="N165" s="114" t="s">
        <v>4</v>
      </c>
      <c r="O165" s="4"/>
    </row>
    <row r="166" spans="1:15" ht="15.6" thickBot="1" x14ac:dyDescent="0.3">
      <c r="A166" s="8" t="s">
        <v>0</v>
      </c>
      <c r="B166" s="10" t="s">
        <v>215</v>
      </c>
      <c r="C166" s="178"/>
      <c r="D166" s="71"/>
      <c r="E166" s="48"/>
      <c r="F166" s="48"/>
      <c r="G166" s="48"/>
      <c r="H166" s="48"/>
      <c r="I166" s="48"/>
      <c r="J166" s="48"/>
      <c r="K166" s="49"/>
      <c r="L166" s="15">
        <f>C166+C167</f>
        <v>0</v>
      </c>
      <c r="M166" s="16">
        <v>200</v>
      </c>
      <c r="N166" s="17">
        <f>L166*M166</f>
        <v>0</v>
      </c>
      <c r="O166" s="4"/>
    </row>
    <row r="167" spans="1:15" ht="15.6" thickBot="1" x14ac:dyDescent="0.3">
      <c r="A167" s="8" t="s">
        <v>0</v>
      </c>
      <c r="B167" s="10" t="s">
        <v>233</v>
      </c>
      <c r="C167" s="178"/>
      <c r="D167" s="91"/>
      <c r="E167" s="44"/>
      <c r="F167" s="44"/>
      <c r="G167" s="44"/>
      <c r="H167" s="44"/>
      <c r="I167" s="44"/>
      <c r="J167" s="44"/>
      <c r="K167" s="92"/>
      <c r="L167" s="88"/>
      <c r="M167" s="60"/>
      <c r="N167" s="89"/>
      <c r="O167" s="4"/>
    </row>
    <row r="168" spans="1:15" ht="15.6" thickBot="1" x14ac:dyDescent="0.3">
      <c r="A168" s="1"/>
      <c r="B168" s="28"/>
      <c r="C168" s="161" t="s">
        <v>221</v>
      </c>
      <c r="D168" s="65"/>
      <c r="E168" s="2"/>
      <c r="F168" s="2"/>
      <c r="G168" s="2"/>
      <c r="H168" s="2"/>
      <c r="I168" s="2"/>
      <c r="J168" s="2"/>
      <c r="K168" s="2"/>
      <c r="L168" s="60"/>
      <c r="M168" s="60"/>
      <c r="N168" s="60"/>
    </row>
    <row r="169" spans="1:15" ht="15.6" thickBot="1" x14ac:dyDescent="0.3">
      <c r="A169" s="4" t="s">
        <v>0</v>
      </c>
      <c r="B169" s="21" t="s">
        <v>218</v>
      </c>
      <c r="C169" s="156"/>
      <c r="D169" s="40"/>
      <c r="K169" s="59"/>
      <c r="L169" s="112" t="s">
        <v>73</v>
      </c>
      <c r="M169" s="113" t="s">
        <v>74</v>
      </c>
      <c r="N169" s="114" t="s">
        <v>4</v>
      </c>
      <c r="O169" s="4"/>
    </row>
    <row r="170" spans="1:15" ht="15.6" thickBot="1" x14ac:dyDescent="0.3">
      <c r="A170" s="35" t="s">
        <v>0</v>
      </c>
      <c r="B170" s="36" t="s">
        <v>222</v>
      </c>
      <c r="C170" s="160"/>
      <c r="D170" s="71"/>
      <c r="E170" s="48"/>
      <c r="F170" s="48"/>
      <c r="G170" s="48"/>
      <c r="H170" s="48"/>
      <c r="I170" s="48"/>
      <c r="J170" s="48"/>
      <c r="K170" s="49"/>
      <c r="L170" s="15">
        <f>C169+C170</f>
        <v>0</v>
      </c>
      <c r="M170" s="16">
        <v>1200</v>
      </c>
      <c r="N170" s="17">
        <f>L170*M170</f>
        <v>0</v>
      </c>
      <c r="O170" s="4"/>
    </row>
    <row r="171" spans="1:15" x14ac:dyDescent="0.25">
      <c r="A171" s="1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3"/>
      <c r="M171" s="3"/>
      <c r="N171" s="3"/>
    </row>
    <row r="173" spans="1:15" ht="15.6" thickBot="1" x14ac:dyDescent="0.3">
      <c r="L173" s="12"/>
      <c r="M173" s="12"/>
    </row>
    <row r="174" spans="1:15" ht="36.75" customHeight="1" thickBot="1" x14ac:dyDescent="0.3">
      <c r="K174" s="59"/>
      <c r="L174" s="115" t="s">
        <v>223</v>
      </c>
      <c r="M174" s="116">
        <f>N170+N166+N164+N160+N153+N146+N144+N142+N140+N137+N135+N133+N126+N123+N120+N117+N114+N110+N105+N103+N100+N98+N96+N93+N91+N89+N87+N83+N78+N76+N69+N62+N60+N58+N53+N51+N47+N40+N38+N36+N34+N32+N29+N23+N20+O16</f>
        <v>0</v>
      </c>
      <c r="N174" s="4"/>
    </row>
    <row r="175" spans="1:15" x14ac:dyDescent="0.25">
      <c r="K175" s="5"/>
      <c r="L175" s="3"/>
      <c r="M175" s="3"/>
    </row>
    <row r="176" spans="1:15" x14ac:dyDescent="0.25">
      <c r="K176" s="5"/>
    </row>
    <row r="177" spans="11:11" x14ac:dyDescent="0.25">
      <c r="K177" s="5"/>
    </row>
  </sheetData>
  <protectedRanges>
    <protectedRange algorithmName="SHA-512" hashValue="+T7pgR9DFMeLX6eaFJxHEb0nsKGq4CrD06rryeVfrYWvIzoovExOvf6eahf1+bi0fAnnO41gHq5weGIGfQx/+A==" saltValue="fDQVqFKwBCuwPi+HkfzBWQ==" spinCount="100000" sqref="L1:N2 L28:N29 L176:M178 L179:N1048576 M68:N69 L67:L69 L82:N83 M3:O16 L17:N26 L31:N44 L46:N47 L50:N55 L70:N71 L74:N79 K175:K177 L85:N93 L125:N126 L102:N114 L116:N117 L119:N120 L122:N123 L57:N65 L132:N137 L128:N129 L139:N141 L143:N155 L158:N170 L172:N175 L95:L100 N95:N100 M95:M99" name="Område1"/>
  </protectedRanges>
  <mergeCells count="1">
    <mergeCell ref="B2:E2"/>
  </mergeCells>
  <phoneticPr fontId="3" type="noConversion"/>
  <printOptions gridLine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FC4FD9E26B76488DA0E408F088720C" ma:contentTypeVersion="15" ma:contentTypeDescription="Create a new document." ma:contentTypeScope="" ma:versionID="2a7d0113ce977f99c002ca700496ff3c">
  <xsd:schema xmlns:xsd="http://www.w3.org/2001/XMLSchema" xmlns:xs="http://www.w3.org/2001/XMLSchema" xmlns:p="http://schemas.microsoft.com/office/2006/metadata/properties" xmlns:ns3="d287e41d-bdac-43f6-9b14-b3e5d792402f" xmlns:ns4="b51c3da3-eaaa-46a3-b10e-1f5f7e55a752" targetNamespace="http://schemas.microsoft.com/office/2006/metadata/properties" ma:root="true" ma:fieldsID="2b754b3e3c378f6b83835fe646108a69" ns3:_="" ns4:_="">
    <xsd:import namespace="d287e41d-bdac-43f6-9b14-b3e5d792402f"/>
    <xsd:import namespace="b51c3da3-eaaa-46a3-b10e-1f5f7e55a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7e41d-bdac-43f6-9b14-b3e5d79240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c3da3-eaaa-46a3-b10e-1f5f7e55a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287e41d-bdac-43f6-9b14-b3e5d792402f" xsi:nil="true"/>
  </documentManagement>
</p:properties>
</file>

<file path=customXml/itemProps1.xml><?xml version="1.0" encoding="utf-8"?>
<ds:datastoreItem xmlns:ds="http://schemas.openxmlformats.org/officeDocument/2006/customXml" ds:itemID="{073FA23F-D8D1-4756-8781-0AE827429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87e41d-bdac-43f6-9b14-b3e5d792402f"/>
    <ds:schemaRef ds:uri="b51c3da3-eaaa-46a3-b10e-1f5f7e55a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11C7A5-F82D-4137-ACE4-7BAAFE3E63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DE3023-DA6A-4388-A758-3BF1519A2B1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287e41d-bdac-43f6-9b14-b3e5d792402f"/>
    <ds:schemaRef ds:uri="http://purl.org/dc/elements/1.1/"/>
    <ds:schemaRef ds:uri="b51c3da3-eaaa-46a3-b10e-1f5f7e55a7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Stina Rytter Norheim</dc:creator>
  <cp:lastModifiedBy>Stina Rytter Norheim</cp:lastModifiedBy>
  <dcterms:created xsi:type="dcterms:W3CDTF">2023-01-31T14:13:16Z</dcterms:created>
  <dcterms:modified xsi:type="dcterms:W3CDTF">2023-03-24T13:11:39Z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0x01010092FC4FD9E26B76488DA0E408F088720C</vt:lpwstr>
  </property>
</Properties>
</file>